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preudhomme\Desktop\Calendario de Difusión Agosto 2025\Difusión Diciembre Final\"/>
    </mc:Choice>
  </mc:AlternateContent>
  <bookViews>
    <workbookView xWindow="0" yWindow="0" windowWidth="28800" windowHeight="12435"/>
  </bookViews>
  <sheets>
    <sheet name="CLASE ANUAL 2025" sheetId="2" r:id="rId1"/>
  </sheets>
  <definedNames>
    <definedName name="_xlnm.Print_Titles" localSheetId="0">'CLASE ANUAL 2025'!$1:$13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" l="1"/>
  <c r="B22" i="2"/>
  <c r="B26" i="2"/>
  <c r="B25" i="2"/>
  <c r="B24" i="2"/>
  <c r="B21" i="2"/>
  <c r="B20" i="2"/>
  <c r="B19" i="2"/>
  <c r="B18" i="2"/>
  <c r="B17" i="2"/>
  <c r="B16" i="2"/>
  <c r="B15" i="2"/>
  <c r="F26" i="2" l="1"/>
  <c r="G26" i="2"/>
  <c r="J26" i="2"/>
  <c r="K26" i="2"/>
  <c r="H23" i="2" l="1"/>
  <c r="H24" i="2"/>
  <c r="H21" i="2" l="1"/>
  <c r="H19" i="2"/>
  <c r="I35" i="2"/>
  <c r="G21" i="2"/>
  <c r="F21" i="2"/>
  <c r="E88" i="2"/>
  <c r="C88" i="2" s="1"/>
  <c r="D88" i="2" s="1"/>
  <c r="E89" i="2"/>
  <c r="C89" i="2" s="1"/>
  <c r="H82" i="2"/>
  <c r="E87" i="2" l="1"/>
  <c r="C87" i="2" s="1"/>
  <c r="D87" i="2" s="1"/>
  <c r="E86" i="2"/>
  <c r="C86" i="2" s="1"/>
  <c r="D86" i="2" s="1"/>
  <c r="E85" i="2"/>
  <c r="E84" i="2"/>
  <c r="E83" i="2"/>
  <c r="I75" i="2"/>
  <c r="I74" i="2"/>
  <c r="I73" i="2"/>
  <c r="I72" i="2"/>
  <c r="I71" i="2"/>
  <c r="I70" i="2"/>
  <c r="E75" i="2"/>
  <c r="E74" i="2"/>
  <c r="E73" i="2"/>
  <c r="E72" i="2"/>
  <c r="C72" i="2" s="1"/>
  <c r="E71" i="2"/>
  <c r="E70" i="2"/>
  <c r="I62" i="2"/>
  <c r="I59" i="2"/>
  <c r="I58" i="2"/>
  <c r="E62" i="2"/>
  <c r="E59" i="2"/>
  <c r="E58" i="2"/>
  <c r="I57" i="2"/>
  <c r="I56" i="2"/>
  <c r="I55" i="2"/>
  <c r="E57" i="2"/>
  <c r="E56" i="2"/>
  <c r="E55" i="2"/>
  <c r="I47" i="2"/>
  <c r="I46" i="2"/>
  <c r="I45" i="2"/>
  <c r="I44" i="2"/>
  <c r="I43" i="2"/>
  <c r="I42" i="2"/>
  <c r="E47" i="2"/>
  <c r="E46" i="2"/>
  <c r="E45" i="2"/>
  <c r="E44" i="2"/>
  <c r="C44" i="2" s="1"/>
  <c r="E43" i="2"/>
  <c r="E42" i="2"/>
  <c r="I34" i="2"/>
  <c r="I33" i="2"/>
  <c r="I32" i="2"/>
  <c r="I31" i="2"/>
  <c r="I30" i="2"/>
  <c r="I29" i="2"/>
  <c r="E34" i="2"/>
  <c r="E33" i="2"/>
  <c r="E32" i="2"/>
  <c r="E31" i="2"/>
  <c r="E30" i="2"/>
  <c r="E29" i="2"/>
  <c r="E90" i="2"/>
  <c r="C90" i="2" s="1"/>
  <c r="E91" i="2"/>
  <c r="E92" i="2"/>
  <c r="E93" i="2"/>
  <c r="C83" i="2"/>
  <c r="C62" i="2"/>
  <c r="C29" i="2" l="1"/>
  <c r="D29" i="2"/>
  <c r="C34" i="2"/>
  <c r="C32" i="2"/>
  <c r="C43" i="2"/>
  <c r="C47" i="2"/>
  <c r="C45" i="2"/>
  <c r="C71" i="2"/>
  <c r="C75" i="2"/>
  <c r="C73" i="2"/>
  <c r="C59" i="2"/>
  <c r="C55" i="2"/>
  <c r="C31" i="2"/>
  <c r="C42" i="2"/>
  <c r="C46" i="2"/>
  <c r="C70" i="2"/>
  <c r="C74" i="2"/>
  <c r="C56" i="2"/>
  <c r="C57" i="2"/>
  <c r="E82" i="2"/>
  <c r="C58" i="2"/>
  <c r="C33" i="2"/>
  <c r="C30" i="2"/>
  <c r="K54" i="2"/>
  <c r="J54" i="2"/>
  <c r="G54" i="2"/>
  <c r="F54" i="2"/>
  <c r="C20" i="2" l="1"/>
  <c r="C15" i="2"/>
  <c r="D30" i="2"/>
  <c r="C19" i="2"/>
  <c r="C18" i="2"/>
  <c r="F28" i="2"/>
  <c r="E48" i="2" l="1"/>
  <c r="E49" i="2"/>
  <c r="E50" i="2"/>
  <c r="E51" i="2"/>
  <c r="E52" i="2"/>
  <c r="E53" i="2"/>
  <c r="B82" i="2" l="1"/>
  <c r="J15" i="2" l="1"/>
  <c r="K25" i="2"/>
  <c r="K24" i="2"/>
  <c r="K23" i="2"/>
  <c r="K22" i="2"/>
  <c r="K21" i="2"/>
  <c r="K20" i="2"/>
  <c r="K19" i="2"/>
  <c r="K18" i="2"/>
  <c r="K17" i="2"/>
  <c r="K16" i="2"/>
  <c r="K15" i="2"/>
  <c r="I15" i="2" l="1"/>
  <c r="K14" i="2"/>
  <c r="E35" i="2"/>
  <c r="E36" i="2"/>
  <c r="E37" i="2"/>
  <c r="E38" i="2"/>
  <c r="E39" i="2"/>
  <c r="E40" i="2"/>
  <c r="E28" i="2" l="1"/>
  <c r="F16" i="2" l="1"/>
  <c r="F17" i="2"/>
  <c r="F18" i="2"/>
  <c r="F19" i="2"/>
  <c r="F20" i="2"/>
  <c r="F22" i="2"/>
  <c r="F23" i="2"/>
  <c r="F24" i="2"/>
  <c r="F25" i="2"/>
  <c r="F15" i="2"/>
  <c r="C35" i="2"/>
  <c r="I36" i="2"/>
  <c r="C36" i="2" s="1"/>
  <c r="I37" i="2"/>
  <c r="C37" i="2" s="1"/>
  <c r="I38" i="2"/>
  <c r="C38" i="2" s="1"/>
  <c r="I39" i="2"/>
  <c r="C39" i="2" s="1"/>
  <c r="I40" i="2"/>
  <c r="C40" i="2" s="1"/>
  <c r="I48" i="2"/>
  <c r="C48" i="2" s="1"/>
  <c r="I49" i="2"/>
  <c r="C49" i="2" s="1"/>
  <c r="I50" i="2"/>
  <c r="C50" i="2" s="1"/>
  <c r="I51" i="2"/>
  <c r="C51" i="2" s="1"/>
  <c r="I52" i="2"/>
  <c r="C52" i="2" s="1"/>
  <c r="I53" i="2"/>
  <c r="C53" i="2" s="1"/>
  <c r="E63" i="2"/>
  <c r="E64" i="2"/>
  <c r="E65" i="2"/>
  <c r="E66" i="2"/>
  <c r="E67" i="2"/>
  <c r="E68" i="2"/>
  <c r="I63" i="2"/>
  <c r="I64" i="2"/>
  <c r="I65" i="2"/>
  <c r="I66" i="2"/>
  <c r="I67" i="2"/>
  <c r="I68" i="2"/>
  <c r="I76" i="2"/>
  <c r="I77" i="2"/>
  <c r="I78" i="2"/>
  <c r="E76" i="2"/>
  <c r="E77" i="2"/>
  <c r="E78" i="2"/>
  <c r="I81" i="2"/>
  <c r="E81" i="2"/>
  <c r="C92" i="2"/>
  <c r="D92" i="2" s="1"/>
  <c r="C93" i="2"/>
  <c r="D93" i="2" s="1"/>
  <c r="C91" i="2"/>
  <c r="D91" i="2" s="1"/>
  <c r="C84" i="2"/>
  <c r="C16" i="2" s="1"/>
  <c r="C85" i="2"/>
  <c r="E80" i="2"/>
  <c r="E79" i="2"/>
  <c r="D85" i="2" l="1"/>
  <c r="C17" i="2"/>
  <c r="C81" i="2"/>
  <c r="C77" i="2"/>
  <c r="C28" i="2"/>
  <c r="C82" i="2"/>
  <c r="C41" i="2"/>
  <c r="C68" i="2"/>
  <c r="C26" i="2" s="1"/>
  <c r="C76" i="2"/>
  <c r="I54" i="2"/>
  <c r="E54" i="2"/>
  <c r="C78" i="2"/>
  <c r="C65" i="2"/>
  <c r="C63" i="2"/>
  <c r="C21" i="2" s="1"/>
  <c r="C64" i="2"/>
  <c r="C22" i="2" s="1"/>
  <c r="F14" i="2"/>
  <c r="C67" i="2"/>
  <c r="C66" i="2"/>
  <c r="C23" i="2" l="1"/>
  <c r="C54" i="2"/>
  <c r="J17" i="2"/>
  <c r="I17" i="2" s="1"/>
  <c r="G17" i="2"/>
  <c r="K41" i="2" l="1"/>
  <c r="J41" i="2"/>
  <c r="F41" i="2"/>
  <c r="G41" i="2"/>
  <c r="D84" i="2" l="1"/>
  <c r="D83" i="2"/>
  <c r="G15" i="2" l="1"/>
  <c r="G16" i="2"/>
  <c r="G18" i="2"/>
  <c r="G19" i="2"/>
  <c r="E19" i="2" s="1"/>
  <c r="G20" i="2"/>
  <c r="E20" i="2" s="1"/>
  <c r="G22" i="2"/>
  <c r="G23" i="2"/>
  <c r="G24" i="2"/>
  <c r="G25" i="2"/>
  <c r="J16" i="2"/>
  <c r="I16" i="2" s="1"/>
  <c r="J18" i="2"/>
  <c r="I18" i="2" s="1"/>
  <c r="J19" i="2"/>
  <c r="I19" i="2" s="1"/>
  <c r="J20" i="2"/>
  <c r="I20" i="2" s="1"/>
  <c r="J21" i="2"/>
  <c r="I21" i="2" s="1"/>
  <c r="J22" i="2"/>
  <c r="J23" i="2"/>
  <c r="J24" i="2"/>
  <c r="J25" i="2"/>
  <c r="I23" i="2" l="1"/>
  <c r="I22" i="2"/>
  <c r="E22" i="2"/>
  <c r="E21" i="2"/>
  <c r="I24" i="2"/>
  <c r="I26" i="2"/>
  <c r="I25" i="2"/>
  <c r="J14" i="2"/>
  <c r="E23" i="2"/>
  <c r="G14" i="2"/>
  <c r="G28" i="2"/>
  <c r="D23" i="2" l="1"/>
  <c r="I14" i="2"/>
  <c r="D38" i="2"/>
  <c r="D37" i="2"/>
  <c r="D39" i="2"/>
  <c r="D34" i="2"/>
  <c r="D35" i="2"/>
  <c r="D40" i="2"/>
  <c r="D36" i="2"/>
  <c r="D33" i="2"/>
  <c r="D32" i="2"/>
  <c r="D31" i="2"/>
  <c r="H26" i="2" l="1"/>
  <c r="H25" i="2"/>
  <c r="E25" i="2" s="1"/>
  <c r="E24" i="2"/>
  <c r="E26" i="2" l="1"/>
  <c r="H18" i="2"/>
  <c r="E18" i="2" s="1"/>
  <c r="H17" i="2"/>
  <c r="E17" i="2" s="1"/>
  <c r="H16" i="2"/>
  <c r="E16" i="2" s="1"/>
  <c r="H15" i="2"/>
  <c r="E15" i="2" s="1"/>
  <c r="E14" i="2" l="1"/>
  <c r="H14" i="2"/>
  <c r="E41" i="2" l="1"/>
  <c r="I79" i="2"/>
  <c r="C79" i="2" s="1"/>
  <c r="C24" i="2" s="1"/>
  <c r="I80" i="2"/>
  <c r="C80" i="2" s="1"/>
  <c r="C25" i="2" s="1"/>
  <c r="C69" i="2" l="1"/>
  <c r="C14" i="2" s="1"/>
  <c r="D55" i="2"/>
  <c r="D78" i="2"/>
  <c r="D58" i="2" l="1"/>
  <c r="J69" i="2" l="1"/>
  <c r="K69" i="2"/>
  <c r="F69" i="2"/>
  <c r="G69" i="2"/>
  <c r="B69" i="2"/>
  <c r="D67" i="2" l="1"/>
  <c r="E69" i="2" l="1"/>
  <c r="D75" i="2" l="1"/>
  <c r="D70" i="2" l="1"/>
  <c r="D74" i="2"/>
  <c r="B54" i="2"/>
  <c r="D73" i="2" l="1"/>
  <c r="K28" i="2"/>
  <c r="J28" i="2"/>
  <c r="I41" i="2" l="1"/>
  <c r="D82" i="2"/>
  <c r="I28" i="2"/>
  <c r="I69" i="2"/>
  <c r="D76" i="2"/>
  <c r="D81" i="2"/>
  <c r="D80" i="2"/>
  <c r="D79" i="2"/>
  <c r="D77" i="2"/>
  <c r="D72" i="2"/>
  <c r="D56" i="2"/>
  <c r="D64" i="2"/>
  <c r="D66" i="2"/>
  <c r="D62" i="2"/>
  <c r="D68" i="2"/>
  <c r="D57" i="2"/>
  <c r="D59" i="2"/>
  <c r="D63" i="2"/>
  <c r="D65" i="2"/>
  <c r="D71" i="2"/>
  <c r="D69" i="2" l="1"/>
  <c r="D54" i="2" l="1"/>
  <c r="B28" i="2"/>
  <c r="D28" i="2" l="1"/>
  <c r="D25" i="2"/>
  <c r="D47" i="2"/>
  <c r="D20" i="2"/>
  <c r="D24" i="2"/>
  <c r="D45" i="2"/>
  <c r="D18" i="2"/>
  <c r="D52" i="2"/>
  <c r="B41" i="2"/>
  <c r="D41" i="2" s="1"/>
  <c r="D19" i="2"/>
  <c r="D46" i="2"/>
  <c r="D42" i="2"/>
  <c r="D15" i="2"/>
  <c r="D48" i="2"/>
  <c r="D21" i="2"/>
  <c r="D51" i="2"/>
  <c r="D49" i="2"/>
  <c r="D22" i="2"/>
  <c r="D44" i="2"/>
  <c r="D17" i="2"/>
  <c r="D50" i="2"/>
  <c r="D16" i="2"/>
  <c r="D43" i="2"/>
  <c r="D53" i="2"/>
  <c r="D26" i="2"/>
  <c r="B14" i="2" l="1"/>
  <c r="D14" i="2" s="1"/>
</calcChain>
</file>

<file path=xl/sharedStrings.xml><?xml version="1.0" encoding="utf-8"?>
<sst xmlns="http://schemas.openxmlformats.org/spreadsheetml/2006/main" count="181" uniqueCount="54">
  <si>
    <t>Visitantes</t>
  </si>
  <si>
    <t>Residentes</t>
  </si>
  <si>
    <t>Extranjeros</t>
  </si>
  <si>
    <t>CONTRALORÍA GENERAL DE LA REPÚBLICA</t>
  </si>
  <si>
    <t>Instituto Nacional de Estadística y Censo</t>
  </si>
  <si>
    <t xml:space="preserve">Puerto y mes </t>
  </si>
  <si>
    <t>Total</t>
  </si>
  <si>
    <t>Clase</t>
  </si>
  <si>
    <t>Pana-                                                                                                                                              meños</t>
  </si>
  <si>
    <t>Aeropuerto Internacional</t>
  </si>
  <si>
    <t>-</t>
  </si>
  <si>
    <t>República de Panamá</t>
  </si>
  <si>
    <t xml:space="preserve">          Enero</t>
  </si>
  <si>
    <t xml:space="preserve">          Febrero</t>
  </si>
  <si>
    <t xml:space="preserve">          Marzo</t>
  </si>
  <si>
    <t xml:space="preserve">          Abril</t>
  </si>
  <si>
    <t xml:space="preserve">          Mayo</t>
  </si>
  <si>
    <t xml:space="preserve">          Junio</t>
  </si>
  <si>
    <t xml:space="preserve">          Julio</t>
  </si>
  <si>
    <t xml:space="preserve">          Agosto</t>
  </si>
  <si>
    <t xml:space="preserve">          Diciembre</t>
  </si>
  <si>
    <t xml:space="preserve">          Septiembre</t>
  </si>
  <si>
    <t xml:space="preserve">          Octubre</t>
  </si>
  <si>
    <t xml:space="preserve">          Noviembre</t>
  </si>
  <si>
    <t>de Tocumen</t>
  </si>
  <si>
    <t>Paso Canoas Internacional</t>
  </si>
  <si>
    <t>Balboa y Cristóbal</t>
  </si>
  <si>
    <t>Puertos de Cruceros</t>
  </si>
  <si>
    <t>(P) Cifras preliminares.</t>
  </si>
  <si>
    <t xml:space="preserve"> - Cantidad nula o cero.</t>
  </si>
  <si>
    <t>.. Dato no aplicable al grupo o categoría.</t>
  </si>
  <si>
    <t>Turistas    (1)</t>
  </si>
  <si>
    <t xml:space="preserve">Entrada de Pasajeros </t>
  </si>
  <si>
    <t>Años</t>
  </si>
  <si>
    <t xml:space="preserve">           TOTAL</t>
  </si>
  <si>
    <t xml:space="preserve">Balboa y Cristóbal: </t>
  </si>
  <si>
    <t>(Continuación)</t>
  </si>
  <si>
    <t xml:space="preserve">Excursio-nistas  (2) </t>
  </si>
  <si>
    <t>(1) Visitantes que su estadía es mayor de 24 horas a 90 días en el país.</t>
  </si>
  <si>
    <t xml:space="preserve">(2) Se refiere a visitantes que pasan menos de 24 horas en el país. </t>
  </si>
  <si>
    <t xml:space="preserve">    Charco Azul, Chiriquí Grande, El Porvenir, Enrique Malek (David), Flamenco, Home Port, Howard, Jaqué, Manzanillo, Marco A. Gelabert (Albrook),</t>
  </si>
  <si>
    <t xml:space="preserve">    Muelle 3 (Colón), Muelle 16 (Colón), Portobelo, Puerto Armuelles (marítimo), Puerto Mutis, Puerto Obaldía, Puerto  Pedregal, Río  Hato, Rodman, Shelter</t>
  </si>
  <si>
    <t xml:space="preserve">    Bay (Colón), y  Vacamonte.</t>
  </si>
  <si>
    <t xml:space="preserve">     pasajeros en tránsito y tripulantes.  Además, se refiere a los puertos de Colón 2000, Home Port y Amador Resort.</t>
  </si>
  <si>
    <t>Fuente: Servicio Nacional de Migración y Autoridad Marítima de Panamá.</t>
  </si>
  <si>
    <t>SEGÚN PUERTO Y MES: AÑOS 2024-25 (P)</t>
  </si>
  <si>
    <t>Variación      porcentual       2024-25</t>
  </si>
  <si>
    <t xml:space="preserve"> ENTRADA DE PASAJEROS A LA REPÚBLICA,  POR CLASE, </t>
  </si>
  <si>
    <t>..</t>
  </si>
  <si>
    <t>0.0 Cuando la cantidad es menor a la mitad de la unidad o fracción decimal adoptada, para la expresión del dato.</t>
  </si>
  <si>
    <t xml:space="preserve">Pasajeros en cruceros (3) </t>
  </si>
  <si>
    <t>Otros puertos (4)</t>
  </si>
  <si>
    <t>(3) Se refiere a los pasajeros que entran al país por medio de los cruceros y su desembarque es registrado por el Servicio Nacional de Migración. Excluye los</t>
  </si>
  <si>
    <t>(4) Se refiere a los puertos de Aguadulce, Almirante, Amador, Bahía Las Minas, Bocas Isla (aéreo y marítimo), Colón 2000, Colon Container Terminal,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</si>
</sst>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_);_(* \(#,##0\);_(* &quot;-&quot;_);_(@_)"/>
    <numFmt numFmtId="165" formatCode="#,##0.0000_);\(#,##0.0000\)"/>
    <numFmt numFmtId="166" formatCode="#,##0.0"/>
    <numFmt numFmtId="167" formatCode="#,##0;&quot;-&quot;;&quot;-&quot;"/>
    <numFmt numFmtId="168" formatCode="#,##0;\2;&quot;-&quot;;&quot;-&quot;"/>
    <numFmt numFmtId="169" formatCode="#,##0;&quot;-&quot;;&quot;-&quot;;"/>
    <numFmt numFmtId="170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0" applyFont="1" applyFill="1" applyBorder="1"/>
    <xf numFmtId="3" fontId="2" fillId="0" borderId="5" xfId="0" applyNumberFormat="1" applyFont="1" applyFill="1" applyBorder="1" applyProtection="1"/>
    <xf numFmtId="3" fontId="2" fillId="0" borderId="5" xfId="0" applyNumberFormat="1" applyFont="1" applyFill="1" applyBorder="1" applyAlignment="1" applyProtection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 applyProtection="1">
      <alignment horizontal="right"/>
    </xf>
    <xf numFmtId="3" fontId="2" fillId="0" borderId="1" xfId="0" applyNumberFormat="1" applyFont="1" applyFill="1" applyBorder="1" applyAlignment="1" applyProtection="1">
      <alignment horizontal="right"/>
    </xf>
    <xf numFmtId="3" fontId="1" fillId="0" borderId="5" xfId="0" applyNumberFormat="1" applyFont="1" applyFill="1" applyBorder="1" applyAlignment="1">
      <alignment horizontal="right"/>
    </xf>
    <xf numFmtId="0" fontId="1" fillId="0" borderId="2" xfId="0" applyFont="1" applyFill="1" applyBorder="1"/>
    <xf numFmtId="3" fontId="1" fillId="0" borderId="3" xfId="0" applyNumberFormat="1" applyFont="1" applyFill="1" applyBorder="1"/>
    <xf numFmtId="3" fontId="1" fillId="0" borderId="4" xfId="0" applyNumberFormat="1" applyFont="1" applyFill="1" applyBorder="1"/>
    <xf numFmtId="0" fontId="1" fillId="0" borderId="0" xfId="0" applyFont="1" applyFill="1" applyBorder="1"/>
    <xf numFmtId="37" fontId="2" fillId="0" borderId="0" xfId="0" applyNumberFormat="1" applyFont="1" applyFill="1" applyBorder="1" applyAlignment="1" applyProtection="1">
      <alignment horizontal="right" wrapText="1"/>
    </xf>
    <xf numFmtId="0" fontId="1" fillId="0" borderId="0" xfId="0" applyFont="1" applyFill="1" applyBorder="1" applyAlignment="1">
      <alignment horizontal="left"/>
    </xf>
    <xf numFmtId="3" fontId="5" fillId="0" borderId="0" xfId="0" applyNumberFormat="1" applyFont="1" applyBorder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37" fontId="2" fillId="0" borderId="0" xfId="0" applyNumberFormat="1" applyFont="1" applyFill="1" applyAlignment="1" applyProtection="1">
      <alignment horizontal="center"/>
    </xf>
    <xf numFmtId="165" fontId="2" fillId="0" borderId="0" xfId="0" applyNumberFormat="1" applyFont="1" applyFill="1" applyAlignment="1" applyProtection="1">
      <alignment horizontal="center"/>
    </xf>
    <xf numFmtId="0" fontId="1" fillId="0" borderId="0" xfId="0" applyFont="1"/>
    <xf numFmtId="0" fontId="1" fillId="0" borderId="0" xfId="0" applyFont="1" applyFill="1" applyBorder="1" applyAlignment="1" applyProtection="1">
      <alignment horizontal="left"/>
    </xf>
    <xf numFmtId="3" fontId="1" fillId="0" borderId="1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 applyProtection="1">
      <alignment horizontal="right"/>
    </xf>
    <xf numFmtId="3" fontId="1" fillId="0" borderId="5" xfId="0" applyNumberFormat="1" applyFont="1" applyFill="1" applyBorder="1" applyAlignment="1" applyProtection="1">
      <alignment horizontal="right"/>
    </xf>
    <xf numFmtId="0" fontId="1" fillId="0" borderId="0" xfId="0" applyFont="1" applyFill="1" applyAlignment="1" applyProtection="1">
      <alignment horizontal="left"/>
    </xf>
    <xf numFmtId="0" fontId="4" fillId="0" borderId="0" xfId="0" applyFont="1"/>
    <xf numFmtId="164" fontId="3" fillId="0" borderId="5" xfId="0" applyNumberFormat="1" applyFont="1" applyFill="1" applyBorder="1" applyAlignment="1" applyProtection="1">
      <alignment horizontal="right" wrapText="1"/>
    </xf>
    <xf numFmtId="3" fontId="4" fillId="0" borderId="1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0" fontId="2" fillId="0" borderId="0" xfId="0" applyFont="1" applyFill="1" applyBorder="1" applyAlignment="1" applyProtection="1"/>
    <xf numFmtId="0" fontId="3" fillId="0" borderId="1" xfId="0" applyFont="1" applyFill="1" applyBorder="1" applyAlignment="1" applyProtection="1"/>
    <xf numFmtId="0" fontId="5" fillId="0" borderId="0" xfId="0" applyFont="1"/>
    <xf numFmtId="3" fontId="2" fillId="0" borderId="0" xfId="0" applyNumberFormat="1" applyFont="1" applyBorder="1"/>
    <xf numFmtId="166" fontId="2" fillId="0" borderId="5" xfId="0" applyNumberFormat="1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/>
    <xf numFmtId="3" fontId="1" fillId="0" borderId="1" xfId="0" applyNumberFormat="1" applyFont="1" applyFill="1" applyBorder="1" applyProtection="1"/>
    <xf numFmtId="3" fontId="1" fillId="0" borderId="5" xfId="0" applyNumberFormat="1" applyFont="1" applyFill="1" applyBorder="1" applyProtection="1"/>
    <xf numFmtId="3" fontId="4" fillId="0" borderId="1" xfId="0" applyNumberFormat="1" applyFont="1" applyFill="1" applyBorder="1" applyAlignment="1" applyProtection="1">
      <alignment horizontal="right"/>
    </xf>
    <xf numFmtId="167" fontId="2" fillId="0" borderId="5" xfId="0" applyNumberFormat="1" applyFont="1" applyFill="1" applyBorder="1" applyAlignment="1" applyProtection="1">
      <alignment horizontal="right"/>
    </xf>
    <xf numFmtId="167" fontId="3" fillId="0" borderId="5" xfId="0" applyNumberFormat="1" applyFont="1" applyFill="1" applyBorder="1" applyAlignment="1" applyProtection="1">
      <alignment horizontal="right"/>
    </xf>
    <xf numFmtId="167" fontId="4" fillId="0" borderId="1" xfId="0" applyNumberFormat="1" applyFont="1" applyFill="1" applyBorder="1" applyAlignment="1">
      <alignment horizontal="right"/>
    </xf>
    <xf numFmtId="167" fontId="1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 applyProtection="1">
      <alignment horizontal="right"/>
    </xf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Alignment="1" applyProtection="1">
      <alignment horizontal="left"/>
    </xf>
    <xf numFmtId="167" fontId="1" fillId="0" borderId="5" xfId="0" applyNumberFormat="1" applyFont="1" applyFill="1" applyBorder="1" applyAlignment="1">
      <alignment horizontal="right"/>
    </xf>
    <xf numFmtId="0" fontId="4" fillId="0" borderId="0" xfId="0" applyFont="1" applyFill="1"/>
    <xf numFmtId="3" fontId="5" fillId="0" borderId="0" xfId="0" applyNumberFormat="1" applyFont="1" applyFill="1" applyBorder="1"/>
    <xf numFmtId="3" fontId="1" fillId="0" borderId="6" xfId="0" applyNumberFormat="1" applyFont="1" applyFill="1" applyBorder="1" applyProtection="1"/>
    <xf numFmtId="3" fontId="3" fillId="0" borderId="1" xfId="0" applyNumberFormat="1" applyFont="1" applyFill="1" applyBorder="1" applyAlignment="1" applyProtection="1">
      <alignment horizontal="right"/>
    </xf>
    <xf numFmtId="3" fontId="1" fillId="0" borderId="0" xfId="0" applyNumberFormat="1" applyFont="1" applyFill="1" applyBorder="1" applyProtection="1"/>
    <xf numFmtId="3" fontId="1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left"/>
    </xf>
    <xf numFmtId="3" fontId="3" fillId="0" borderId="6" xfId="0" applyNumberFormat="1" applyFont="1" applyFill="1" applyBorder="1" applyAlignment="1" applyProtection="1">
      <alignment horizontal="right"/>
    </xf>
    <xf numFmtId="3" fontId="1" fillId="0" borderId="6" xfId="0" applyNumberFormat="1" applyFont="1" applyFill="1" applyBorder="1" applyAlignment="1" applyProtection="1">
      <alignment horizontal="right"/>
    </xf>
    <xf numFmtId="168" fontId="3" fillId="0" borderId="5" xfId="0" applyNumberFormat="1" applyFont="1" applyFill="1" applyBorder="1" applyAlignment="1" applyProtection="1">
      <alignment horizontal="right"/>
    </xf>
    <xf numFmtId="37" fontId="1" fillId="0" borderId="0" xfId="0" applyNumberFormat="1" applyFont="1" applyFill="1" applyBorder="1" applyAlignment="1" applyProtection="1">
      <alignment horizontal="right" wrapText="1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2" fillId="0" borderId="1" xfId="0" applyFont="1" applyFill="1" applyBorder="1"/>
    <xf numFmtId="3" fontId="1" fillId="0" borderId="0" xfId="0" applyNumberFormat="1" applyFont="1" applyFill="1" applyProtection="1"/>
    <xf numFmtId="169" fontId="2" fillId="0" borderId="5" xfId="0" applyNumberFormat="1" applyFont="1" applyFill="1" applyBorder="1" applyAlignment="1" applyProtection="1">
      <alignment horizontal="right"/>
    </xf>
    <xf numFmtId="169" fontId="1" fillId="0" borderId="1" xfId="0" applyNumberFormat="1" applyFont="1" applyFill="1" applyBorder="1" applyAlignment="1" applyProtection="1">
      <alignment horizontal="right"/>
    </xf>
    <xf numFmtId="169" fontId="1" fillId="0" borderId="5" xfId="0" applyNumberFormat="1" applyFont="1" applyFill="1" applyBorder="1" applyAlignment="1" applyProtection="1">
      <alignment horizontal="right"/>
    </xf>
    <xf numFmtId="170" fontId="5" fillId="0" borderId="0" xfId="0" applyNumberFormat="1" applyFont="1"/>
    <xf numFmtId="0" fontId="1" fillId="0" borderId="0" xfId="1" applyFont="1"/>
    <xf numFmtId="0" fontId="1" fillId="0" borderId="0" xfId="0" applyFont="1" applyFill="1" applyBorder="1" applyAlignment="1">
      <alignment horizontal="distributed" justifyLastLine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2" fontId="6" fillId="2" borderId="7" xfId="0" applyNumberFormat="1" applyFont="1" applyFill="1" applyBorder="1" applyAlignment="1">
      <alignment horizontal="center" vertical="center" wrapText="1"/>
    </xf>
    <xf numFmtId="3" fontId="6" fillId="2" borderId="7" xfId="1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  <color rgb="FF10243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8"/>
  <sheetViews>
    <sheetView tabSelected="1" zoomScaleNormal="100" workbookViewId="0">
      <selection sqref="A1:K1"/>
    </sheetView>
  </sheetViews>
  <sheetFormatPr baseColWidth="10" defaultColWidth="11.42578125" defaultRowHeight="12.75" x14ac:dyDescent="0.2"/>
  <cols>
    <col min="1" max="1" width="22.42578125" style="19" customWidth="1"/>
    <col min="2" max="2" width="10.5703125" style="16" customWidth="1"/>
    <col min="3" max="3" width="10.5703125" style="19" customWidth="1"/>
    <col min="4" max="4" width="12.140625" style="19" customWidth="1"/>
    <col min="5" max="6" width="10" style="19" customWidth="1"/>
    <col min="7" max="7" width="11.85546875" style="19" customWidth="1"/>
    <col min="8" max="10" width="10" style="19" customWidth="1"/>
    <col min="11" max="11" width="12.28515625" style="19" customWidth="1"/>
    <col min="12" max="16384" width="11.42578125" style="31"/>
  </cols>
  <sheetData>
    <row r="1" spans="1:11" ht="15.75" customHeight="1" x14ac:dyDescent="0.2">
      <c r="A1" s="72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 x14ac:dyDescent="0.2">
      <c r="A2" s="73" t="s">
        <v>3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15.75" customHeight="1" x14ac:dyDescent="0.2">
      <c r="A3" s="74" t="s">
        <v>4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ht="15.75" customHeight="1" x14ac:dyDescent="0.2">
      <c r="A4" s="25"/>
      <c r="B4" s="47"/>
      <c r="C4" s="25"/>
      <c r="D4" s="25"/>
      <c r="E4" s="25"/>
      <c r="F4" s="25"/>
      <c r="G4" s="25"/>
      <c r="H4" s="25"/>
      <c r="I4" s="25"/>
      <c r="J4" s="25"/>
      <c r="K4" s="25"/>
    </row>
    <row r="5" spans="1:11" ht="15.75" customHeight="1" x14ac:dyDescent="0.2">
      <c r="A5" s="75" t="s">
        <v>47</v>
      </c>
      <c r="B5" s="75"/>
      <c r="C5" s="75"/>
      <c r="D5" s="75"/>
      <c r="E5" s="75"/>
      <c r="F5" s="75"/>
      <c r="G5" s="75"/>
      <c r="H5" s="75"/>
      <c r="I5" s="75"/>
      <c r="J5" s="75"/>
      <c r="K5" s="75"/>
    </row>
    <row r="6" spans="1:11" ht="15.75" customHeight="1" x14ac:dyDescent="0.2">
      <c r="A6" s="76" t="s">
        <v>45</v>
      </c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1" ht="15.75" customHeight="1" x14ac:dyDescent="0.2">
      <c r="A7" s="58"/>
      <c r="B7" s="59"/>
      <c r="C7" s="58"/>
      <c r="D7" s="58"/>
      <c r="E7" s="58"/>
      <c r="F7" s="58"/>
      <c r="G7" s="58"/>
      <c r="H7" s="58"/>
      <c r="I7" s="58"/>
      <c r="J7" s="58"/>
      <c r="K7" s="58"/>
    </row>
    <row r="8" spans="1:11" ht="20.100000000000001" customHeight="1" x14ac:dyDescent="0.2">
      <c r="A8" s="68" t="s">
        <v>5</v>
      </c>
      <c r="B8" s="68" t="s">
        <v>32</v>
      </c>
      <c r="C8" s="68"/>
      <c r="D8" s="68"/>
      <c r="E8" s="68"/>
      <c r="F8" s="68"/>
      <c r="G8" s="68"/>
      <c r="H8" s="68"/>
      <c r="I8" s="68"/>
      <c r="J8" s="68"/>
      <c r="K8" s="68"/>
    </row>
    <row r="9" spans="1:11" ht="15" customHeight="1" x14ac:dyDescent="0.2">
      <c r="A9" s="69"/>
      <c r="B9" s="71" t="s">
        <v>33</v>
      </c>
      <c r="C9" s="71"/>
      <c r="D9" s="68" t="s">
        <v>46</v>
      </c>
      <c r="E9" s="69" t="s">
        <v>7</v>
      </c>
      <c r="F9" s="69"/>
      <c r="G9" s="69"/>
      <c r="H9" s="69"/>
      <c r="I9" s="69"/>
      <c r="J9" s="69"/>
      <c r="K9" s="69"/>
    </row>
    <row r="10" spans="1:11" ht="15.95" customHeight="1" x14ac:dyDescent="0.2">
      <c r="A10" s="69"/>
      <c r="B10" s="71"/>
      <c r="C10" s="71"/>
      <c r="D10" s="68"/>
      <c r="E10" s="68" t="s">
        <v>0</v>
      </c>
      <c r="F10" s="68"/>
      <c r="G10" s="68"/>
      <c r="H10" s="68"/>
      <c r="I10" s="68" t="s">
        <v>1</v>
      </c>
      <c r="J10" s="69"/>
      <c r="K10" s="69"/>
    </row>
    <row r="11" spans="1:11" ht="27" customHeight="1" x14ac:dyDescent="0.2">
      <c r="A11" s="69"/>
      <c r="B11" s="68">
        <v>2024</v>
      </c>
      <c r="C11" s="68">
        <v>2025</v>
      </c>
      <c r="D11" s="68"/>
      <c r="E11" s="68" t="s">
        <v>6</v>
      </c>
      <c r="F11" s="68" t="s">
        <v>31</v>
      </c>
      <c r="G11" s="68" t="s">
        <v>37</v>
      </c>
      <c r="H11" s="70" t="s">
        <v>50</v>
      </c>
      <c r="I11" s="68" t="s">
        <v>6</v>
      </c>
      <c r="J11" s="68" t="s">
        <v>8</v>
      </c>
      <c r="K11" s="68" t="s">
        <v>2</v>
      </c>
    </row>
    <row r="12" spans="1:11" ht="27" customHeight="1" x14ac:dyDescent="0.2">
      <c r="A12" s="69"/>
      <c r="B12" s="68"/>
      <c r="C12" s="68"/>
      <c r="D12" s="68"/>
      <c r="E12" s="69"/>
      <c r="F12" s="69"/>
      <c r="G12" s="69"/>
      <c r="H12" s="70"/>
      <c r="I12" s="69"/>
      <c r="J12" s="69"/>
      <c r="K12" s="69"/>
    </row>
    <row r="13" spans="1:11" ht="12.95" customHeight="1" x14ac:dyDescent="0.2">
      <c r="A13" s="1"/>
      <c r="B13" s="60"/>
      <c r="C13" s="2"/>
      <c r="D13" s="2"/>
      <c r="E13" s="2"/>
      <c r="F13" s="2"/>
      <c r="G13" s="2"/>
      <c r="H13" s="2"/>
      <c r="I13" s="2"/>
      <c r="J13" s="2"/>
      <c r="K13" s="2"/>
    </row>
    <row r="14" spans="1:11" ht="24.2" customHeight="1" x14ac:dyDescent="0.2">
      <c r="A14" s="53" t="s">
        <v>34</v>
      </c>
      <c r="B14" s="5">
        <f>SUM(B28+B41+B54+B69+B82)</f>
        <v>3607977</v>
      </c>
      <c r="C14" s="5">
        <f>SUM(C28+C41+C54+C69+C82)</f>
        <v>3786289</v>
      </c>
      <c r="D14" s="33">
        <f>(((C14-B14)/B14*100))</f>
        <v>4.9421601080051234</v>
      </c>
      <c r="E14" s="5">
        <f>SUM(E15:E26)</f>
        <v>2690254</v>
      </c>
      <c r="F14" s="5">
        <f>SUM(F15:F26)</f>
        <v>2330677</v>
      </c>
      <c r="G14" s="5">
        <f t="shared" ref="G14:K14" si="0">SUM(G15:G26)</f>
        <v>329181</v>
      </c>
      <c r="H14" s="5">
        <f t="shared" si="0"/>
        <v>30396</v>
      </c>
      <c r="I14" s="5">
        <f t="shared" si="0"/>
        <v>1096035</v>
      </c>
      <c r="J14" s="5">
        <f t="shared" si="0"/>
        <v>921452</v>
      </c>
      <c r="K14" s="5">
        <f t="shared" si="0"/>
        <v>174583</v>
      </c>
    </row>
    <row r="15" spans="1:11" ht="15" customHeight="1" x14ac:dyDescent="0.2">
      <c r="A15" s="20" t="s">
        <v>12</v>
      </c>
      <c r="B15" s="37">
        <f t="shared" ref="B15:C19" si="1">SUM(B29,B42,B55,B70,B83)</f>
        <v>380756</v>
      </c>
      <c r="C15" s="37">
        <f t="shared" si="1"/>
        <v>375483</v>
      </c>
      <c r="D15" s="33">
        <f t="shared" ref="D15:D26" si="2">(((C15-B15)/B15*100))</f>
        <v>-1.3848764037861516</v>
      </c>
      <c r="E15" s="5">
        <f t="shared" ref="E15:E20" si="3">SUM(F15:H15)</f>
        <v>258058</v>
      </c>
      <c r="F15" s="5">
        <f t="shared" ref="F15:G19" si="4">SUM(F29,F42,F55,F70)</f>
        <v>227817</v>
      </c>
      <c r="G15" s="5">
        <f t="shared" si="4"/>
        <v>26162</v>
      </c>
      <c r="H15" s="5">
        <f t="shared" ref="H15:H21" si="5">SUM(H83)</f>
        <v>4079</v>
      </c>
      <c r="I15" s="5">
        <f t="shared" ref="I15:I20" si="6">SUM(J15:K15)</f>
        <v>117425</v>
      </c>
      <c r="J15" s="5">
        <f t="shared" ref="J15:K19" si="7">SUM(J29,J42,J55,J70)</f>
        <v>86726</v>
      </c>
      <c r="K15" s="5">
        <f t="shared" si="7"/>
        <v>30699</v>
      </c>
    </row>
    <row r="16" spans="1:11" ht="15" customHeight="1" x14ac:dyDescent="0.2">
      <c r="A16" s="20" t="s">
        <v>13</v>
      </c>
      <c r="B16" s="37">
        <f t="shared" si="1"/>
        <v>335906</v>
      </c>
      <c r="C16" s="37">
        <f t="shared" si="1"/>
        <v>315735</v>
      </c>
      <c r="D16" s="33">
        <f t="shared" si="2"/>
        <v>-6.0049537668276249</v>
      </c>
      <c r="E16" s="5">
        <f t="shared" si="3"/>
        <v>209601</v>
      </c>
      <c r="F16" s="5">
        <f t="shared" si="4"/>
        <v>182589</v>
      </c>
      <c r="G16" s="5">
        <f t="shared" si="4"/>
        <v>22853</v>
      </c>
      <c r="H16" s="5">
        <f t="shared" si="5"/>
        <v>4159</v>
      </c>
      <c r="I16" s="5">
        <f t="shared" si="6"/>
        <v>106134</v>
      </c>
      <c r="J16" s="5">
        <f t="shared" si="7"/>
        <v>76568</v>
      </c>
      <c r="K16" s="5">
        <f t="shared" si="7"/>
        <v>29566</v>
      </c>
    </row>
    <row r="17" spans="1:11" ht="15" customHeight="1" x14ac:dyDescent="0.2">
      <c r="A17" s="20" t="s">
        <v>14</v>
      </c>
      <c r="B17" s="37">
        <f t="shared" si="1"/>
        <v>344365</v>
      </c>
      <c r="C17" s="37">
        <f t="shared" si="1"/>
        <v>344223</v>
      </c>
      <c r="D17" s="33">
        <f t="shared" si="2"/>
        <v>-4.123531717799428E-2</v>
      </c>
      <c r="E17" s="5">
        <f t="shared" si="3"/>
        <v>227775</v>
      </c>
      <c r="F17" s="5">
        <f t="shared" si="4"/>
        <v>201630</v>
      </c>
      <c r="G17" s="5">
        <f t="shared" si="4"/>
        <v>25474</v>
      </c>
      <c r="H17" s="5">
        <f t="shared" si="5"/>
        <v>671</v>
      </c>
      <c r="I17" s="5">
        <f t="shared" si="6"/>
        <v>116448</v>
      </c>
      <c r="J17" s="5">
        <f t="shared" si="7"/>
        <v>85409</v>
      </c>
      <c r="K17" s="5">
        <f t="shared" si="7"/>
        <v>31039</v>
      </c>
    </row>
    <row r="18" spans="1:11" ht="15" customHeight="1" x14ac:dyDescent="0.2">
      <c r="A18" s="20" t="s">
        <v>15</v>
      </c>
      <c r="B18" s="37">
        <f t="shared" si="1"/>
        <v>268644</v>
      </c>
      <c r="C18" s="37">
        <f t="shared" si="1"/>
        <v>285058</v>
      </c>
      <c r="D18" s="33">
        <f t="shared" si="2"/>
        <v>6.1099447596075098</v>
      </c>
      <c r="E18" s="5">
        <f t="shared" si="3"/>
        <v>220782</v>
      </c>
      <c r="F18" s="5">
        <f t="shared" si="4"/>
        <v>196173</v>
      </c>
      <c r="G18" s="5">
        <f t="shared" si="4"/>
        <v>23766</v>
      </c>
      <c r="H18" s="5">
        <f t="shared" si="5"/>
        <v>843</v>
      </c>
      <c r="I18" s="5">
        <f t="shared" si="6"/>
        <v>64276</v>
      </c>
      <c r="J18" s="5">
        <f t="shared" si="7"/>
        <v>55007</v>
      </c>
      <c r="K18" s="5">
        <f t="shared" si="7"/>
        <v>9269</v>
      </c>
    </row>
    <row r="19" spans="1:11" ht="15" customHeight="1" x14ac:dyDescent="0.2">
      <c r="A19" s="20" t="s">
        <v>16</v>
      </c>
      <c r="B19" s="37">
        <f t="shared" si="1"/>
        <v>253388</v>
      </c>
      <c r="C19" s="37">
        <f t="shared" si="1"/>
        <v>266841</v>
      </c>
      <c r="D19" s="33">
        <f t="shared" si="2"/>
        <v>5.3092490567824839</v>
      </c>
      <c r="E19" s="5">
        <f t="shared" si="3"/>
        <v>193184</v>
      </c>
      <c r="F19" s="5">
        <f t="shared" si="4"/>
        <v>168432</v>
      </c>
      <c r="G19" s="5">
        <f t="shared" si="4"/>
        <v>24320</v>
      </c>
      <c r="H19" s="5">
        <f>SUM(H87)</f>
        <v>432</v>
      </c>
      <c r="I19" s="5">
        <f t="shared" si="6"/>
        <v>73657</v>
      </c>
      <c r="J19" s="5">
        <f t="shared" si="7"/>
        <v>69286</v>
      </c>
      <c r="K19" s="5">
        <f t="shared" si="7"/>
        <v>4371</v>
      </c>
    </row>
    <row r="20" spans="1:11" ht="15" customHeight="1" x14ac:dyDescent="0.2">
      <c r="A20" s="20" t="s">
        <v>17</v>
      </c>
      <c r="B20" s="37">
        <f>SUM(B34,B47,B62,B75,B88)</f>
        <v>273380</v>
      </c>
      <c r="C20" s="37">
        <f>SUM(C34,C47,C62,C75,C88)</f>
        <v>279947</v>
      </c>
      <c r="D20" s="33">
        <f t="shared" si="2"/>
        <v>2.4021508522935111</v>
      </c>
      <c r="E20" s="5">
        <f t="shared" si="3"/>
        <v>196796</v>
      </c>
      <c r="F20" s="5">
        <f t="shared" ref="F20:G26" si="8">SUM(F34,F47,F62,F75)</f>
        <v>171642</v>
      </c>
      <c r="G20" s="5">
        <f t="shared" si="8"/>
        <v>25154</v>
      </c>
      <c r="H20" s="56">
        <v>0</v>
      </c>
      <c r="I20" s="5">
        <f t="shared" si="6"/>
        <v>83151</v>
      </c>
      <c r="J20" s="5">
        <f t="shared" ref="J20:K26" si="9">SUM(J34,J47,J62,J75)</f>
        <v>72441</v>
      </c>
      <c r="K20" s="5">
        <f t="shared" si="9"/>
        <v>10710</v>
      </c>
    </row>
    <row r="21" spans="1:11" ht="15" customHeight="1" x14ac:dyDescent="0.2">
      <c r="A21" s="20" t="s">
        <v>18</v>
      </c>
      <c r="B21" s="37">
        <f>SUM(B35,B48,B63,B76,B89)</f>
        <v>293170</v>
      </c>
      <c r="C21" s="37">
        <f>SUM(C35,C48,C63,C76,C89)</f>
        <v>310985</v>
      </c>
      <c r="D21" s="33">
        <f t="shared" si="2"/>
        <v>6.0766790599310978</v>
      </c>
      <c r="E21" s="5">
        <f t="shared" ref="E21:E26" si="10">SUM(F21:H21)</f>
        <v>230346</v>
      </c>
      <c r="F21" s="5">
        <f t="shared" si="8"/>
        <v>201132</v>
      </c>
      <c r="G21" s="5">
        <f t="shared" si="8"/>
        <v>29182</v>
      </c>
      <c r="H21" s="5">
        <f t="shared" si="5"/>
        <v>32</v>
      </c>
      <c r="I21" s="5">
        <f>SUM(J21:K21)</f>
        <v>80639</v>
      </c>
      <c r="J21" s="5">
        <f t="shared" si="9"/>
        <v>71116</v>
      </c>
      <c r="K21" s="5">
        <f t="shared" si="9"/>
        <v>9523</v>
      </c>
    </row>
    <row r="22" spans="1:11" ht="15" customHeight="1" x14ac:dyDescent="0.2">
      <c r="A22" s="20" t="s">
        <v>19</v>
      </c>
      <c r="B22" s="37">
        <f>SUM(B36,B49,B64,B77)</f>
        <v>272206</v>
      </c>
      <c r="C22" s="37">
        <f>SUM(C36,C49,C64,C77)</f>
        <v>307261</v>
      </c>
      <c r="D22" s="33">
        <f t="shared" si="2"/>
        <v>12.878114369264454</v>
      </c>
      <c r="E22" s="5">
        <f t="shared" si="10"/>
        <v>223169</v>
      </c>
      <c r="F22" s="5">
        <f t="shared" si="8"/>
        <v>194470</v>
      </c>
      <c r="G22" s="5">
        <f t="shared" si="8"/>
        <v>28699</v>
      </c>
      <c r="H22" s="56">
        <v>0</v>
      </c>
      <c r="I22" s="5">
        <f t="shared" ref="I22:I26" si="11">SUM(J22:K22)</f>
        <v>84092</v>
      </c>
      <c r="J22" s="5">
        <f t="shared" si="9"/>
        <v>74498</v>
      </c>
      <c r="K22" s="5">
        <f t="shared" si="9"/>
        <v>9594</v>
      </c>
    </row>
    <row r="23" spans="1:11" ht="15" customHeight="1" x14ac:dyDescent="0.2">
      <c r="A23" s="20" t="s">
        <v>21</v>
      </c>
      <c r="B23" s="37">
        <f t="shared" ref="B23:C26" si="12">SUM(B37,B50,B65,B78,B90)</f>
        <v>256940</v>
      </c>
      <c r="C23" s="37">
        <f t="shared" si="12"/>
        <v>279213</v>
      </c>
      <c r="D23" s="33">
        <f t="shared" si="2"/>
        <v>8.6685607534833036</v>
      </c>
      <c r="E23" s="5">
        <f t="shared" si="10"/>
        <v>193333</v>
      </c>
      <c r="F23" s="5">
        <f t="shared" si="8"/>
        <v>165126</v>
      </c>
      <c r="G23" s="5">
        <f t="shared" si="8"/>
        <v>28200</v>
      </c>
      <c r="H23" s="5">
        <f>SUM(H90)</f>
        <v>7</v>
      </c>
      <c r="I23" s="5">
        <f t="shared" si="11"/>
        <v>85880</v>
      </c>
      <c r="J23" s="5">
        <f t="shared" si="9"/>
        <v>76554</v>
      </c>
      <c r="K23" s="5">
        <f t="shared" si="9"/>
        <v>9326</v>
      </c>
    </row>
    <row r="24" spans="1:11" ht="15" customHeight="1" x14ac:dyDescent="0.2">
      <c r="A24" s="20" t="s">
        <v>22</v>
      </c>
      <c r="B24" s="37">
        <f t="shared" si="12"/>
        <v>266651</v>
      </c>
      <c r="C24" s="37">
        <f t="shared" si="12"/>
        <v>304938</v>
      </c>
      <c r="D24" s="33">
        <f t="shared" si="2"/>
        <v>14.358468560027902</v>
      </c>
      <c r="E24" s="5">
        <f t="shared" si="10"/>
        <v>222831</v>
      </c>
      <c r="F24" s="5">
        <f t="shared" si="8"/>
        <v>184763</v>
      </c>
      <c r="G24" s="5">
        <f t="shared" si="8"/>
        <v>32157</v>
      </c>
      <c r="H24" s="5">
        <f>SUM(H91)</f>
        <v>5911</v>
      </c>
      <c r="I24" s="5">
        <f t="shared" si="11"/>
        <v>82107</v>
      </c>
      <c r="J24" s="5">
        <f t="shared" si="9"/>
        <v>72565</v>
      </c>
      <c r="K24" s="5">
        <f t="shared" si="9"/>
        <v>9542</v>
      </c>
    </row>
    <row r="25" spans="1:11" ht="15" customHeight="1" x14ac:dyDescent="0.2">
      <c r="A25" s="20" t="s">
        <v>23</v>
      </c>
      <c r="B25" s="37">
        <f t="shared" si="12"/>
        <v>311911</v>
      </c>
      <c r="C25" s="37">
        <f t="shared" si="12"/>
        <v>346170</v>
      </c>
      <c r="D25" s="33">
        <f t="shared" si="2"/>
        <v>10.983581855080455</v>
      </c>
      <c r="E25" s="5">
        <f t="shared" si="10"/>
        <v>233781</v>
      </c>
      <c r="F25" s="5">
        <f t="shared" si="8"/>
        <v>189944</v>
      </c>
      <c r="G25" s="5">
        <f t="shared" si="8"/>
        <v>36019</v>
      </c>
      <c r="H25" s="5">
        <f>SUM(H92)</f>
        <v>7818</v>
      </c>
      <c r="I25" s="5">
        <f t="shared" si="11"/>
        <v>112389</v>
      </c>
      <c r="J25" s="5">
        <f t="shared" si="9"/>
        <v>101905</v>
      </c>
      <c r="K25" s="5">
        <f t="shared" si="9"/>
        <v>10484</v>
      </c>
    </row>
    <row r="26" spans="1:11" ht="15" customHeight="1" x14ac:dyDescent="0.2">
      <c r="A26" s="20" t="s">
        <v>20</v>
      </c>
      <c r="B26" s="37">
        <f t="shared" si="12"/>
        <v>350660</v>
      </c>
      <c r="C26" s="37">
        <f t="shared" si="12"/>
        <v>370435</v>
      </c>
      <c r="D26" s="33">
        <f t="shared" si="2"/>
        <v>5.6393657674100268</v>
      </c>
      <c r="E26" s="5">
        <f t="shared" si="10"/>
        <v>280598</v>
      </c>
      <c r="F26" s="50">
        <f t="shared" si="8"/>
        <v>246959</v>
      </c>
      <c r="G26" s="43">
        <f t="shared" si="8"/>
        <v>27195</v>
      </c>
      <c r="H26" s="5">
        <f>SUM(H93)</f>
        <v>6444</v>
      </c>
      <c r="I26" s="5">
        <f t="shared" si="11"/>
        <v>89837</v>
      </c>
      <c r="J26" s="5">
        <f t="shared" si="9"/>
        <v>79377</v>
      </c>
      <c r="K26" s="5">
        <f t="shared" si="9"/>
        <v>10460</v>
      </c>
    </row>
    <row r="27" spans="1:11" ht="23.1" customHeight="1" x14ac:dyDescent="0.2">
      <c r="A27" s="29" t="s">
        <v>9</v>
      </c>
      <c r="B27" s="30"/>
      <c r="C27" s="5"/>
      <c r="D27" s="3"/>
      <c r="E27" s="3"/>
      <c r="F27" s="6"/>
      <c r="G27" s="42"/>
      <c r="H27" s="3"/>
      <c r="I27" s="3"/>
      <c r="J27" s="3"/>
      <c r="K27" s="3"/>
    </row>
    <row r="28" spans="1:11" ht="12.95" customHeight="1" x14ac:dyDescent="0.2">
      <c r="A28" s="29" t="s">
        <v>24</v>
      </c>
      <c r="B28" s="5">
        <f>SUM(B29:B40)</f>
        <v>3032621</v>
      </c>
      <c r="C28" s="5">
        <f>SUM(C29:C40)</f>
        <v>3220900</v>
      </c>
      <c r="D28" s="33">
        <f>(((C28-B28)/B28*100))</f>
        <v>6.2084579642494067</v>
      </c>
      <c r="E28" s="50">
        <f>SUM(E29:E40)</f>
        <v>2244078</v>
      </c>
      <c r="F28" s="54">
        <f>SUM(F29:F40)</f>
        <v>1953857</v>
      </c>
      <c r="G28" s="43">
        <f>SUM(G29:G40)</f>
        <v>290221</v>
      </c>
      <c r="H28" s="39" t="s">
        <v>10</v>
      </c>
      <c r="I28" s="5">
        <f t="shared" ref="I28" si="13">SUM(J28:K28)</f>
        <v>976822</v>
      </c>
      <c r="J28" s="50">
        <f>SUM(J29:J40)</f>
        <v>808910</v>
      </c>
      <c r="K28" s="43">
        <f>SUM(K29:K40)</f>
        <v>167912</v>
      </c>
    </row>
    <row r="29" spans="1:11" ht="15" customHeight="1" x14ac:dyDescent="0.2">
      <c r="A29" s="20" t="s">
        <v>12</v>
      </c>
      <c r="B29" s="3">
        <v>304201</v>
      </c>
      <c r="C29" s="3">
        <f t="shared" ref="C29:C34" si="14">SUM(E29+I29)</f>
        <v>304299</v>
      </c>
      <c r="D29" s="33">
        <f>(((C29-B29)/B29*100))</f>
        <v>3.2215541697759052E-2</v>
      </c>
      <c r="E29" s="6">
        <f t="shared" ref="E29:E34" si="15">SUM(F29:G29)</f>
        <v>199957</v>
      </c>
      <c r="F29" s="55">
        <v>176725</v>
      </c>
      <c r="G29" s="49">
        <v>23232</v>
      </c>
      <c r="H29" s="38">
        <v>0</v>
      </c>
      <c r="I29" s="6">
        <f t="shared" ref="I29:I34" si="16">SUM(J29:K29)</f>
        <v>104342</v>
      </c>
      <c r="J29" s="21">
        <v>73861</v>
      </c>
      <c r="K29" s="51">
        <v>30481</v>
      </c>
    </row>
    <row r="30" spans="1:11" ht="15" customHeight="1" x14ac:dyDescent="0.2">
      <c r="A30" s="20" t="s">
        <v>13</v>
      </c>
      <c r="B30" s="3">
        <v>278986</v>
      </c>
      <c r="C30" s="3">
        <f t="shared" si="14"/>
        <v>265786</v>
      </c>
      <c r="D30" s="33">
        <f>(((C30-B30)/B30*100))</f>
        <v>-4.7314202146344266</v>
      </c>
      <c r="E30" s="6">
        <f t="shared" si="15"/>
        <v>171358</v>
      </c>
      <c r="F30" s="49">
        <v>150847</v>
      </c>
      <c r="G30" s="61">
        <v>20511</v>
      </c>
      <c r="H30" s="38" t="s">
        <v>10</v>
      </c>
      <c r="I30" s="6">
        <f t="shared" si="16"/>
        <v>94428</v>
      </c>
      <c r="J30" s="35">
        <v>65019</v>
      </c>
      <c r="K30" s="61">
        <v>29409</v>
      </c>
    </row>
    <row r="31" spans="1:11" ht="15" customHeight="1" x14ac:dyDescent="0.2">
      <c r="A31" s="20" t="s">
        <v>14</v>
      </c>
      <c r="B31" s="3">
        <v>288792</v>
      </c>
      <c r="C31" s="3">
        <f t="shared" si="14"/>
        <v>293165</v>
      </c>
      <c r="D31" s="33">
        <f t="shared" ref="D31:D59" si="17">(((C31-B31)/B31*100))</f>
        <v>1.5142386215684644</v>
      </c>
      <c r="E31" s="6">
        <f t="shared" si="15"/>
        <v>188865</v>
      </c>
      <c r="F31" s="49">
        <v>166272</v>
      </c>
      <c r="G31" s="61">
        <v>22593</v>
      </c>
      <c r="H31" s="38" t="s">
        <v>10</v>
      </c>
      <c r="I31" s="6">
        <f t="shared" si="16"/>
        <v>104300</v>
      </c>
      <c r="J31" s="35">
        <v>73392</v>
      </c>
      <c r="K31" s="61">
        <v>30908</v>
      </c>
    </row>
    <row r="32" spans="1:11" ht="15" customHeight="1" x14ac:dyDescent="0.2">
      <c r="A32" s="20" t="s">
        <v>15</v>
      </c>
      <c r="B32" s="3">
        <v>227351</v>
      </c>
      <c r="C32" s="3">
        <f t="shared" si="14"/>
        <v>235053</v>
      </c>
      <c r="D32" s="33">
        <f t="shared" si="17"/>
        <v>3.3877132715492788</v>
      </c>
      <c r="E32" s="6">
        <f t="shared" si="15"/>
        <v>178980</v>
      </c>
      <c r="F32" s="49">
        <v>157538</v>
      </c>
      <c r="G32" s="61">
        <v>21442</v>
      </c>
      <c r="H32" s="38" t="s">
        <v>10</v>
      </c>
      <c r="I32" s="6">
        <f t="shared" si="16"/>
        <v>56073</v>
      </c>
      <c r="J32" s="35">
        <v>46928</v>
      </c>
      <c r="K32" s="61">
        <v>9145</v>
      </c>
    </row>
    <row r="33" spans="1:11" ht="15" customHeight="1" x14ac:dyDescent="0.2">
      <c r="A33" s="20" t="s">
        <v>16</v>
      </c>
      <c r="B33" s="3">
        <v>219647</v>
      </c>
      <c r="C33" s="3">
        <f t="shared" si="14"/>
        <v>232084</v>
      </c>
      <c r="D33" s="33">
        <f t="shared" si="17"/>
        <v>5.6622671832531291</v>
      </c>
      <c r="E33" s="6">
        <f t="shared" si="15"/>
        <v>166026</v>
      </c>
      <c r="F33" s="49">
        <v>144530</v>
      </c>
      <c r="G33" s="61">
        <v>21496</v>
      </c>
      <c r="H33" s="38" t="s">
        <v>10</v>
      </c>
      <c r="I33" s="6">
        <f t="shared" si="16"/>
        <v>66058</v>
      </c>
      <c r="J33" s="35">
        <v>61803</v>
      </c>
      <c r="K33" s="61">
        <v>4255</v>
      </c>
    </row>
    <row r="34" spans="1:11" ht="15" customHeight="1" x14ac:dyDescent="0.2">
      <c r="A34" s="20" t="s">
        <v>17</v>
      </c>
      <c r="B34" s="3">
        <v>236474</v>
      </c>
      <c r="C34" s="3">
        <f t="shared" si="14"/>
        <v>248197</v>
      </c>
      <c r="D34" s="33">
        <f t="shared" si="17"/>
        <v>4.9574160372810541</v>
      </c>
      <c r="E34" s="6">
        <f t="shared" si="15"/>
        <v>173723</v>
      </c>
      <c r="F34" s="49">
        <v>150969</v>
      </c>
      <c r="G34" s="61">
        <v>22754</v>
      </c>
      <c r="H34" s="38" t="s">
        <v>10</v>
      </c>
      <c r="I34" s="6">
        <f t="shared" si="16"/>
        <v>74474</v>
      </c>
      <c r="J34" s="35">
        <v>64667</v>
      </c>
      <c r="K34" s="61">
        <v>9807</v>
      </c>
    </row>
    <row r="35" spans="1:11" ht="15" customHeight="1" x14ac:dyDescent="0.2">
      <c r="A35" s="20" t="s">
        <v>18</v>
      </c>
      <c r="B35" s="3">
        <v>248045</v>
      </c>
      <c r="C35" s="3">
        <f t="shared" ref="C35:C40" si="18">SUM(E35+I35)</f>
        <v>269386</v>
      </c>
      <c r="D35" s="33">
        <f t="shared" si="17"/>
        <v>8.603680783728759</v>
      </c>
      <c r="E35" s="6">
        <f t="shared" ref="E35:E40" si="19">SUM(F35:G35)</f>
        <v>196858</v>
      </c>
      <c r="F35" s="49">
        <v>171132</v>
      </c>
      <c r="G35" s="61">
        <v>25726</v>
      </c>
      <c r="H35" s="38" t="s">
        <v>10</v>
      </c>
      <c r="I35" s="6">
        <f>SUM(J35:K35)</f>
        <v>72528</v>
      </c>
      <c r="J35" s="35">
        <v>63933</v>
      </c>
      <c r="K35" s="61">
        <v>8595</v>
      </c>
    </row>
    <row r="36" spans="1:11" ht="15" customHeight="1" x14ac:dyDescent="0.2">
      <c r="A36" s="20" t="s">
        <v>19</v>
      </c>
      <c r="B36" s="3">
        <v>230926</v>
      </c>
      <c r="C36" s="3">
        <f t="shared" si="18"/>
        <v>271188</v>
      </c>
      <c r="D36" s="33">
        <f t="shared" si="17"/>
        <v>17.435022474732165</v>
      </c>
      <c r="E36" s="6">
        <f t="shared" si="19"/>
        <v>195789</v>
      </c>
      <c r="F36" s="49">
        <v>169359</v>
      </c>
      <c r="G36" s="61">
        <v>26430</v>
      </c>
      <c r="H36" s="38" t="s">
        <v>10</v>
      </c>
      <c r="I36" s="6">
        <f t="shared" ref="I36:I40" si="20">SUM(J36:K36)</f>
        <v>75399</v>
      </c>
      <c r="J36" s="35">
        <v>66663</v>
      </c>
      <c r="K36" s="61">
        <v>8736</v>
      </c>
    </row>
    <row r="37" spans="1:11" ht="15" customHeight="1" x14ac:dyDescent="0.2">
      <c r="A37" s="20" t="s">
        <v>21</v>
      </c>
      <c r="B37" s="3">
        <v>218373</v>
      </c>
      <c r="C37" s="3">
        <f t="shared" si="18"/>
        <v>244094</v>
      </c>
      <c r="D37" s="33">
        <f t="shared" si="17"/>
        <v>11.778470781644252</v>
      </c>
      <c r="E37" s="6">
        <f t="shared" si="19"/>
        <v>168624</v>
      </c>
      <c r="F37" s="49">
        <v>145145</v>
      </c>
      <c r="G37" s="61">
        <v>23479</v>
      </c>
      <c r="H37" s="38" t="s">
        <v>10</v>
      </c>
      <c r="I37" s="6">
        <f t="shared" si="20"/>
        <v>75470</v>
      </c>
      <c r="J37" s="35">
        <v>67015</v>
      </c>
      <c r="K37" s="61">
        <v>8455</v>
      </c>
    </row>
    <row r="38" spans="1:11" ht="15" customHeight="1" x14ac:dyDescent="0.2">
      <c r="A38" s="20" t="s">
        <v>22</v>
      </c>
      <c r="B38" s="3">
        <v>228126</v>
      </c>
      <c r="C38" s="3">
        <f t="shared" si="18"/>
        <v>262041</v>
      </c>
      <c r="D38" s="33">
        <f t="shared" si="17"/>
        <v>14.866784145603745</v>
      </c>
      <c r="E38" s="6">
        <f t="shared" si="19"/>
        <v>188550</v>
      </c>
      <c r="F38" s="49">
        <v>161641</v>
      </c>
      <c r="G38" s="61">
        <v>26909</v>
      </c>
      <c r="H38" s="38" t="s">
        <v>10</v>
      </c>
      <c r="I38" s="6">
        <f t="shared" si="20"/>
        <v>73491</v>
      </c>
      <c r="J38" s="35">
        <v>64738</v>
      </c>
      <c r="K38" s="61">
        <v>8753</v>
      </c>
    </row>
    <row r="39" spans="1:11" ht="15" customHeight="1" x14ac:dyDescent="0.2">
      <c r="A39" s="20" t="s">
        <v>23</v>
      </c>
      <c r="B39" s="3">
        <v>264122</v>
      </c>
      <c r="C39" s="3">
        <f t="shared" si="18"/>
        <v>292505</v>
      </c>
      <c r="D39" s="33">
        <f t="shared" si="17"/>
        <v>10.746170330377629</v>
      </c>
      <c r="E39" s="6">
        <f t="shared" si="19"/>
        <v>191961</v>
      </c>
      <c r="F39" s="49">
        <v>160950</v>
      </c>
      <c r="G39" s="61">
        <v>31011</v>
      </c>
      <c r="H39" s="38" t="s">
        <v>10</v>
      </c>
      <c r="I39" s="6">
        <f t="shared" si="20"/>
        <v>100544</v>
      </c>
      <c r="J39" s="35">
        <v>90848</v>
      </c>
      <c r="K39" s="61">
        <v>9696</v>
      </c>
    </row>
    <row r="40" spans="1:11" ht="15" customHeight="1" x14ac:dyDescent="0.2">
      <c r="A40" s="20" t="s">
        <v>20</v>
      </c>
      <c r="B40" s="3">
        <v>287578</v>
      </c>
      <c r="C40" s="3">
        <f t="shared" si="18"/>
        <v>303102</v>
      </c>
      <c r="D40" s="33">
        <f t="shared" si="17"/>
        <v>5.3981876221407754</v>
      </c>
      <c r="E40" s="6">
        <f t="shared" si="19"/>
        <v>223387</v>
      </c>
      <c r="F40" s="49">
        <v>198749</v>
      </c>
      <c r="G40" s="61">
        <v>24638</v>
      </c>
      <c r="H40" s="38" t="s">
        <v>10</v>
      </c>
      <c r="I40" s="6">
        <f t="shared" si="20"/>
        <v>79715</v>
      </c>
      <c r="J40" s="35">
        <v>70043</v>
      </c>
      <c r="K40" s="61">
        <v>9672</v>
      </c>
    </row>
    <row r="41" spans="1:11" ht="23.1" customHeight="1" x14ac:dyDescent="0.2">
      <c r="A41" s="34" t="s">
        <v>25</v>
      </c>
      <c r="B41" s="5">
        <f>SUM(B42:B53)</f>
        <v>152756</v>
      </c>
      <c r="C41" s="5">
        <f>SUM(C42:C53)</f>
        <v>161597</v>
      </c>
      <c r="D41" s="33">
        <f t="shared" si="17"/>
        <v>5.7876613684568854</v>
      </c>
      <c r="E41" s="50">
        <f>SUM(E42:E53)</f>
        <v>106006</v>
      </c>
      <c r="F41" s="43">
        <f>SUM(F42:F53)</f>
        <v>96759</v>
      </c>
      <c r="G41" s="5">
        <f>SUM(G42:G53)</f>
        <v>9247</v>
      </c>
      <c r="H41" s="39" t="s">
        <v>10</v>
      </c>
      <c r="I41" s="5">
        <f>SUM(I42:I53)</f>
        <v>55591</v>
      </c>
      <c r="J41" s="50">
        <f>SUM(J42:J53)</f>
        <v>55378</v>
      </c>
      <c r="K41" s="43">
        <f>SUM(K42:K53)</f>
        <v>213</v>
      </c>
    </row>
    <row r="42" spans="1:11" ht="15" customHeight="1" x14ac:dyDescent="0.2">
      <c r="A42" s="20" t="s">
        <v>12</v>
      </c>
      <c r="B42" s="3">
        <v>20123</v>
      </c>
      <c r="C42" s="3">
        <f t="shared" ref="C42:C47" si="21">SUM(E42+I42)</f>
        <v>21710</v>
      </c>
      <c r="D42" s="33">
        <f t="shared" si="17"/>
        <v>7.8864980370720064</v>
      </c>
      <c r="E42" s="3">
        <f t="shared" ref="E42:E47" si="22">SUM(F42:G42)</f>
        <v>15532</v>
      </c>
      <c r="F42" s="35">
        <v>14403</v>
      </c>
      <c r="G42" s="23">
        <v>1129</v>
      </c>
      <c r="H42" s="38" t="s">
        <v>10</v>
      </c>
      <c r="I42" s="3">
        <f t="shared" ref="I42:I47" si="23">SUM(J42:K42)</f>
        <v>6178</v>
      </c>
      <c r="J42" s="35">
        <v>6159</v>
      </c>
      <c r="K42" s="52">
        <v>19</v>
      </c>
    </row>
    <row r="43" spans="1:11" ht="15" customHeight="1" x14ac:dyDescent="0.2">
      <c r="A43" s="20" t="s">
        <v>13</v>
      </c>
      <c r="B43" s="3">
        <v>12530</v>
      </c>
      <c r="C43" s="3">
        <f t="shared" si="21"/>
        <v>11627</v>
      </c>
      <c r="D43" s="33">
        <f t="shared" si="17"/>
        <v>-7.2067039106145243</v>
      </c>
      <c r="E43" s="3">
        <f t="shared" si="22"/>
        <v>6995</v>
      </c>
      <c r="F43" s="21">
        <v>6518</v>
      </c>
      <c r="G43" s="35">
        <v>477</v>
      </c>
      <c r="H43" s="38" t="s">
        <v>10</v>
      </c>
      <c r="I43" s="3">
        <f t="shared" si="23"/>
        <v>4632</v>
      </c>
      <c r="J43" s="21">
        <v>4621</v>
      </c>
      <c r="K43" s="51">
        <v>11</v>
      </c>
    </row>
    <row r="44" spans="1:11" ht="15" customHeight="1" x14ac:dyDescent="0.2">
      <c r="A44" s="20" t="s">
        <v>14</v>
      </c>
      <c r="B44" s="3">
        <v>13777</v>
      </c>
      <c r="C44" s="3">
        <f t="shared" si="21"/>
        <v>12432</v>
      </c>
      <c r="D44" s="33">
        <f t="shared" si="17"/>
        <v>-9.7626478914132253</v>
      </c>
      <c r="E44" s="3">
        <f t="shared" si="22"/>
        <v>7597</v>
      </c>
      <c r="F44" s="21">
        <v>6653</v>
      </c>
      <c r="G44" s="35">
        <v>944</v>
      </c>
      <c r="H44" s="38" t="s">
        <v>10</v>
      </c>
      <c r="I44" s="3">
        <f t="shared" si="23"/>
        <v>4835</v>
      </c>
      <c r="J44" s="21">
        <v>4820</v>
      </c>
      <c r="K44" s="51">
        <v>15</v>
      </c>
    </row>
    <row r="45" spans="1:11" ht="15" customHeight="1" x14ac:dyDescent="0.2">
      <c r="A45" s="20" t="s">
        <v>15</v>
      </c>
      <c r="B45" s="3">
        <v>9966</v>
      </c>
      <c r="C45" s="3">
        <f t="shared" si="21"/>
        <v>12825</v>
      </c>
      <c r="D45" s="33">
        <f t="shared" si="17"/>
        <v>28.687537627934979</v>
      </c>
      <c r="E45" s="3">
        <f t="shared" si="22"/>
        <v>9149</v>
      </c>
      <c r="F45" s="21">
        <v>8473</v>
      </c>
      <c r="G45" s="35">
        <v>676</v>
      </c>
      <c r="H45" s="38" t="s">
        <v>10</v>
      </c>
      <c r="I45" s="3">
        <f t="shared" si="23"/>
        <v>3676</v>
      </c>
      <c r="J45" s="21">
        <v>3665</v>
      </c>
      <c r="K45" s="36">
        <v>11</v>
      </c>
    </row>
    <row r="46" spans="1:11" ht="15" customHeight="1" x14ac:dyDescent="0.2">
      <c r="A46" s="20" t="s">
        <v>16</v>
      </c>
      <c r="B46" s="3">
        <v>9665</v>
      </c>
      <c r="C46" s="3">
        <f t="shared" si="21"/>
        <v>9924</v>
      </c>
      <c r="D46" s="33">
        <f t="shared" si="17"/>
        <v>2.6797723745473361</v>
      </c>
      <c r="E46" s="3">
        <f t="shared" si="22"/>
        <v>6123</v>
      </c>
      <c r="F46" s="21">
        <v>5569</v>
      </c>
      <c r="G46" s="35">
        <v>554</v>
      </c>
      <c r="H46" s="38" t="s">
        <v>10</v>
      </c>
      <c r="I46" s="3">
        <f t="shared" si="23"/>
        <v>3801</v>
      </c>
      <c r="J46" s="21">
        <v>3792</v>
      </c>
      <c r="K46" s="36">
        <v>9</v>
      </c>
    </row>
    <row r="47" spans="1:11" ht="15" customHeight="1" x14ac:dyDescent="0.2">
      <c r="A47" s="20" t="s">
        <v>17</v>
      </c>
      <c r="B47" s="3">
        <v>9994</v>
      </c>
      <c r="C47" s="3">
        <f t="shared" si="21"/>
        <v>9911</v>
      </c>
      <c r="D47" s="33">
        <f t="shared" si="17"/>
        <v>-0.83049829897938765</v>
      </c>
      <c r="E47" s="3">
        <f t="shared" si="22"/>
        <v>5602</v>
      </c>
      <c r="F47" s="21">
        <v>5128</v>
      </c>
      <c r="G47" s="35">
        <v>474</v>
      </c>
      <c r="H47" s="38" t="s">
        <v>10</v>
      </c>
      <c r="I47" s="3">
        <f t="shared" si="23"/>
        <v>4309</v>
      </c>
      <c r="J47" s="21">
        <v>4275</v>
      </c>
      <c r="K47" s="36">
        <v>34</v>
      </c>
    </row>
    <row r="48" spans="1:11" ht="15" customHeight="1" x14ac:dyDescent="0.2">
      <c r="A48" s="20" t="s">
        <v>18</v>
      </c>
      <c r="B48" s="3">
        <v>12582</v>
      </c>
      <c r="C48" s="3">
        <f t="shared" ref="C48:C53" si="24">SUM(E48+I48)</f>
        <v>14213</v>
      </c>
      <c r="D48" s="33">
        <f t="shared" si="17"/>
        <v>12.962962962962962</v>
      </c>
      <c r="E48" s="3">
        <f t="shared" ref="E48:E53" si="25">SUM(F48:G48)</f>
        <v>10125</v>
      </c>
      <c r="F48" s="21">
        <v>9118</v>
      </c>
      <c r="G48" s="35">
        <v>1007</v>
      </c>
      <c r="H48" s="38" t="s">
        <v>10</v>
      </c>
      <c r="I48" s="3">
        <f t="shared" ref="I48:I53" si="26">SUM(J48:K48)</f>
        <v>4088</v>
      </c>
      <c r="J48" s="21">
        <v>4066</v>
      </c>
      <c r="K48" s="23">
        <v>22</v>
      </c>
    </row>
    <row r="49" spans="1:14" ht="15" customHeight="1" x14ac:dyDescent="0.2">
      <c r="A49" s="20" t="s">
        <v>19</v>
      </c>
      <c r="B49" s="3">
        <v>10300</v>
      </c>
      <c r="C49" s="3">
        <f t="shared" si="24"/>
        <v>10937</v>
      </c>
      <c r="D49" s="33">
        <f t="shared" si="17"/>
        <v>6.1844660194174752</v>
      </c>
      <c r="E49" s="3">
        <f t="shared" si="25"/>
        <v>6712</v>
      </c>
      <c r="F49" s="21">
        <v>6420</v>
      </c>
      <c r="G49" s="35">
        <v>292</v>
      </c>
      <c r="H49" s="38" t="s">
        <v>10</v>
      </c>
      <c r="I49" s="3">
        <f t="shared" si="26"/>
        <v>4225</v>
      </c>
      <c r="J49" s="21">
        <v>4208</v>
      </c>
      <c r="K49" s="23">
        <v>17</v>
      </c>
    </row>
    <row r="50" spans="1:14" ht="15" customHeight="1" x14ac:dyDescent="0.2">
      <c r="A50" s="20" t="s">
        <v>21</v>
      </c>
      <c r="B50" s="3">
        <v>11625</v>
      </c>
      <c r="C50" s="3">
        <f t="shared" si="24"/>
        <v>11929</v>
      </c>
      <c r="D50" s="33">
        <f t="shared" si="17"/>
        <v>2.6150537634408604</v>
      </c>
      <c r="E50" s="3">
        <f t="shared" si="25"/>
        <v>6653</v>
      </c>
      <c r="F50" s="21">
        <v>5746</v>
      </c>
      <c r="G50" s="35">
        <v>907</v>
      </c>
      <c r="H50" s="38" t="s">
        <v>10</v>
      </c>
      <c r="I50" s="3">
        <f t="shared" si="26"/>
        <v>5276</v>
      </c>
      <c r="J50" s="21">
        <v>5254</v>
      </c>
      <c r="K50" s="36">
        <v>22</v>
      </c>
    </row>
    <row r="51" spans="1:14" ht="15" customHeight="1" x14ac:dyDescent="0.2">
      <c r="A51" s="20" t="s">
        <v>22</v>
      </c>
      <c r="B51" s="3">
        <v>10451</v>
      </c>
      <c r="C51" s="3">
        <f t="shared" si="24"/>
        <v>11246</v>
      </c>
      <c r="D51" s="33">
        <f t="shared" si="17"/>
        <v>7.6069275667400253</v>
      </c>
      <c r="E51" s="3">
        <f t="shared" si="25"/>
        <v>6828</v>
      </c>
      <c r="F51" s="21">
        <v>5799</v>
      </c>
      <c r="G51" s="35">
        <v>1029</v>
      </c>
      <c r="H51" s="38" t="s">
        <v>10</v>
      </c>
      <c r="I51" s="3">
        <f t="shared" si="26"/>
        <v>4418</v>
      </c>
      <c r="J51" s="21">
        <v>4404</v>
      </c>
      <c r="K51" s="36">
        <v>14</v>
      </c>
    </row>
    <row r="52" spans="1:14" ht="15" customHeight="1" x14ac:dyDescent="0.2">
      <c r="A52" s="20" t="s">
        <v>23</v>
      </c>
      <c r="B52" s="3">
        <v>12242</v>
      </c>
      <c r="C52" s="3">
        <f t="shared" si="24"/>
        <v>14445</v>
      </c>
      <c r="D52" s="33">
        <f t="shared" si="17"/>
        <v>17.995425584054896</v>
      </c>
      <c r="E52" s="3">
        <f t="shared" si="25"/>
        <v>9138</v>
      </c>
      <c r="F52" s="21">
        <v>8092</v>
      </c>
      <c r="G52" s="35">
        <v>1046</v>
      </c>
      <c r="H52" s="38" t="s">
        <v>10</v>
      </c>
      <c r="I52" s="3">
        <f t="shared" si="26"/>
        <v>5307</v>
      </c>
      <c r="J52" s="21">
        <v>5290</v>
      </c>
      <c r="K52" s="36">
        <v>17</v>
      </c>
    </row>
    <row r="53" spans="1:14" ht="15" customHeight="1" x14ac:dyDescent="0.2">
      <c r="A53" s="20" t="s">
        <v>20</v>
      </c>
      <c r="B53" s="3">
        <v>19501</v>
      </c>
      <c r="C53" s="3">
        <f t="shared" si="24"/>
        <v>20398</v>
      </c>
      <c r="D53" s="33">
        <f t="shared" si="17"/>
        <v>4.5997641146607862</v>
      </c>
      <c r="E53" s="3">
        <f t="shared" si="25"/>
        <v>15552</v>
      </c>
      <c r="F53" s="21">
        <v>14840</v>
      </c>
      <c r="G53" s="35">
        <v>712</v>
      </c>
      <c r="H53" s="38" t="s">
        <v>10</v>
      </c>
      <c r="I53" s="3">
        <f t="shared" si="26"/>
        <v>4846</v>
      </c>
      <c r="J53" s="21">
        <v>4824</v>
      </c>
      <c r="K53" s="36">
        <v>22</v>
      </c>
    </row>
    <row r="54" spans="1:14" ht="23.1" customHeight="1" x14ac:dyDescent="0.2">
      <c r="A54" s="29" t="s">
        <v>26</v>
      </c>
      <c r="B54" s="5">
        <f>SUM(B55:B68)</f>
        <v>2958</v>
      </c>
      <c r="C54" s="5">
        <f>SUM(C55:C68)</f>
        <v>5994</v>
      </c>
      <c r="D54" s="33">
        <f t="shared" si="17"/>
        <v>102.63691683569979</v>
      </c>
      <c r="E54" s="5">
        <f>SUM(E55:E68)</f>
        <v>5893</v>
      </c>
      <c r="F54" s="5">
        <f>SUM(F55:F68)</f>
        <v>2077</v>
      </c>
      <c r="G54" s="5">
        <f>SUM(G55:G68)</f>
        <v>3816</v>
      </c>
      <c r="H54" s="39" t="s">
        <v>10</v>
      </c>
      <c r="I54" s="5">
        <f>SUM(I55:I68)</f>
        <v>101</v>
      </c>
      <c r="J54" s="5">
        <f>SUM(J55:J68)</f>
        <v>98</v>
      </c>
      <c r="K54" s="26">
        <f>SUM(K55:K68)</f>
        <v>3</v>
      </c>
      <c r="M54" s="65"/>
      <c r="N54" s="65"/>
    </row>
    <row r="55" spans="1:14" ht="15" customHeight="1" x14ac:dyDescent="0.2">
      <c r="A55" s="20" t="s">
        <v>12</v>
      </c>
      <c r="B55" s="21">
        <v>213</v>
      </c>
      <c r="C55" s="3">
        <f>SUM(E55,I55)</f>
        <v>366</v>
      </c>
      <c r="D55" s="33">
        <f t="shared" si="17"/>
        <v>71.83098591549296</v>
      </c>
      <c r="E55" s="23">
        <f>SUM(F55:G55)</f>
        <v>355</v>
      </c>
      <c r="F55" s="35">
        <v>139</v>
      </c>
      <c r="G55" s="23">
        <v>216</v>
      </c>
      <c r="H55" s="38" t="s">
        <v>10</v>
      </c>
      <c r="I55" s="23">
        <f>SUM(J55:K55)</f>
        <v>11</v>
      </c>
      <c r="J55" s="35">
        <v>9</v>
      </c>
      <c r="K55" s="23">
        <v>2</v>
      </c>
    </row>
    <row r="56" spans="1:14" ht="15" customHeight="1" x14ac:dyDescent="0.2">
      <c r="A56" s="20" t="s">
        <v>13</v>
      </c>
      <c r="B56" s="21">
        <v>211</v>
      </c>
      <c r="C56" s="3">
        <f>SUM(E56,I56)</f>
        <v>407</v>
      </c>
      <c r="D56" s="33">
        <f t="shared" si="17"/>
        <v>92.890995260663516</v>
      </c>
      <c r="E56" s="23">
        <f>SUM(F56:G56)</f>
        <v>404</v>
      </c>
      <c r="F56" s="22">
        <v>120</v>
      </c>
      <c r="G56" s="22">
        <v>284</v>
      </c>
      <c r="H56" s="38" t="s">
        <v>10</v>
      </c>
      <c r="I56" s="23">
        <f>SUM(J56:K56)</f>
        <v>3</v>
      </c>
      <c r="J56" s="35">
        <v>3</v>
      </c>
      <c r="K56" s="38" t="s">
        <v>10</v>
      </c>
    </row>
    <row r="57" spans="1:14" ht="15" customHeight="1" x14ac:dyDescent="0.2">
      <c r="A57" s="20" t="s">
        <v>14</v>
      </c>
      <c r="B57" s="21">
        <v>210</v>
      </c>
      <c r="C57" s="3">
        <f>SUM(E57,I57)</f>
        <v>473</v>
      </c>
      <c r="D57" s="33">
        <f t="shared" si="17"/>
        <v>125.23809523809524</v>
      </c>
      <c r="E57" s="23">
        <f>SUM(F57:G57)</f>
        <v>469</v>
      </c>
      <c r="F57" s="35">
        <v>275</v>
      </c>
      <c r="G57" s="23">
        <v>194</v>
      </c>
      <c r="H57" s="38" t="s">
        <v>10</v>
      </c>
      <c r="I57" s="23">
        <f>SUM(J57:K57)</f>
        <v>4</v>
      </c>
      <c r="J57" s="3">
        <v>4</v>
      </c>
      <c r="K57" s="38" t="s">
        <v>10</v>
      </c>
    </row>
    <row r="58" spans="1:14" ht="14.85" customHeight="1" x14ac:dyDescent="0.2">
      <c r="A58" s="20" t="s">
        <v>15</v>
      </c>
      <c r="B58" s="21">
        <v>225</v>
      </c>
      <c r="C58" s="3">
        <f>SUM(E58,I58)</f>
        <v>391</v>
      </c>
      <c r="D58" s="33">
        <f t="shared" si="17"/>
        <v>73.777777777777771</v>
      </c>
      <c r="E58" s="23">
        <f>SUM(F58:G58)</f>
        <v>385</v>
      </c>
      <c r="F58" s="35">
        <v>177</v>
      </c>
      <c r="G58" s="23">
        <v>208</v>
      </c>
      <c r="H58" s="38" t="s">
        <v>10</v>
      </c>
      <c r="I58" s="23">
        <f>SUM(J58:K58)</f>
        <v>6</v>
      </c>
      <c r="J58" s="3">
        <v>5</v>
      </c>
      <c r="K58" s="38">
        <v>1</v>
      </c>
    </row>
    <row r="59" spans="1:14" ht="15" customHeight="1" x14ac:dyDescent="0.2">
      <c r="A59" s="20" t="s">
        <v>16</v>
      </c>
      <c r="B59" s="21">
        <v>252</v>
      </c>
      <c r="C59" s="3">
        <f>SUM(E59,I59)</f>
        <v>595</v>
      </c>
      <c r="D59" s="33">
        <f t="shared" si="17"/>
        <v>136.11111111111111</v>
      </c>
      <c r="E59" s="23">
        <f>SUM(F59:G59)</f>
        <v>583</v>
      </c>
      <c r="F59" s="35">
        <v>168</v>
      </c>
      <c r="G59" s="23">
        <v>415</v>
      </c>
      <c r="H59" s="38" t="s">
        <v>10</v>
      </c>
      <c r="I59" s="23">
        <f>SUM(J59:K59)</f>
        <v>12</v>
      </c>
      <c r="J59" s="36">
        <v>12</v>
      </c>
      <c r="K59" s="38" t="s">
        <v>10</v>
      </c>
    </row>
    <row r="60" spans="1:14" ht="23.1" customHeight="1" x14ac:dyDescent="0.2">
      <c r="A60" s="29" t="s">
        <v>35</v>
      </c>
      <c r="B60" s="21"/>
      <c r="C60" s="3"/>
      <c r="D60" s="33"/>
      <c r="E60" s="23"/>
      <c r="F60" s="35"/>
      <c r="G60" s="23"/>
      <c r="H60" s="38"/>
      <c r="I60" s="23"/>
      <c r="J60" s="36"/>
      <c r="K60" s="38"/>
    </row>
    <row r="61" spans="1:14" ht="12.95" customHeight="1" x14ac:dyDescent="0.2">
      <c r="A61" s="29" t="s">
        <v>36</v>
      </c>
      <c r="B61" s="21"/>
      <c r="C61" s="3"/>
      <c r="D61" s="33"/>
      <c r="E61" s="23"/>
      <c r="F61" s="35"/>
      <c r="G61" s="23"/>
      <c r="H61" s="38"/>
      <c r="I61" s="23"/>
      <c r="J61" s="36"/>
      <c r="K61" s="38"/>
    </row>
    <row r="62" spans="1:14" ht="15" customHeight="1" x14ac:dyDescent="0.2">
      <c r="A62" s="20" t="s">
        <v>17</v>
      </c>
      <c r="B62" s="21">
        <v>230</v>
      </c>
      <c r="C62" s="3">
        <f>SUM(E62,I62)</f>
        <v>439</v>
      </c>
      <c r="D62" s="33">
        <f t="shared" ref="D62:D78" si="27">(((C62-B62)/B62*100))</f>
        <v>90.869565217391298</v>
      </c>
      <c r="E62" s="23">
        <f>SUM(F62:G62)</f>
        <v>429</v>
      </c>
      <c r="F62" s="35">
        <v>12</v>
      </c>
      <c r="G62" s="23">
        <v>417</v>
      </c>
      <c r="H62" s="38" t="s">
        <v>10</v>
      </c>
      <c r="I62" s="23">
        <f>SUM(J62:K62)</f>
        <v>10</v>
      </c>
      <c r="J62" s="3">
        <v>10</v>
      </c>
      <c r="K62" s="38" t="s">
        <v>10</v>
      </c>
    </row>
    <row r="63" spans="1:14" ht="15" customHeight="1" x14ac:dyDescent="0.2">
      <c r="A63" s="20" t="s">
        <v>18</v>
      </c>
      <c r="B63" s="21">
        <v>200</v>
      </c>
      <c r="C63" s="3">
        <f t="shared" ref="C63:C67" si="28">SUM(E63,I63)</f>
        <v>667</v>
      </c>
      <c r="D63" s="33">
        <f t="shared" si="27"/>
        <v>233.5</v>
      </c>
      <c r="E63" s="23">
        <f t="shared" ref="E63:E68" si="29">SUM(F63:G63)</f>
        <v>652</v>
      </c>
      <c r="F63" s="35">
        <v>51</v>
      </c>
      <c r="G63" s="23">
        <v>601</v>
      </c>
      <c r="H63" s="38" t="s">
        <v>10</v>
      </c>
      <c r="I63" s="23">
        <f t="shared" ref="I63:I68" si="30">SUM(J63:K63)</f>
        <v>15</v>
      </c>
      <c r="J63" s="3">
        <v>15</v>
      </c>
      <c r="K63" s="38" t="s">
        <v>10</v>
      </c>
    </row>
    <row r="64" spans="1:14" ht="15" customHeight="1" x14ac:dyDescent="0.2">
      <c r="A64" s="20" t="s">
        <v>19</v>
      </c>
      <c r="B64" s="21">
        <v>260</v>
      </c>
      <c r="C64" s="3">
        <f t="shared" si="28"/>
        <v>419</v>
      </c>
      <c r="D64" s="33">
        <f t="shared" si="27"/>
        <v>61.15384615384616</v>
      </c>
      <c r="E64" s="23">
        <f t="shared" si="29"/>
        <v>415</v>
      </c>
      <c r="F64" s="35">
        <v>77</v>
      </c>
      <c r="G64" s="23">
        <v>338</v>
      </c>
      <c r="H64" s="38" t="s">
        <v>10</v>
      </c>
      <c r="I64" s="23">
        <f t="shared" si="30"/>
        <v>4</v>
      </c>
      <c r="J64" s="38">
        <v>4</v>
      </c>
      <c r="K64" s="38" t="s">
        <v>10</v>
      </c>
    </row>
    <row r="65" spans="1:11" ht="15" customHeight="1" x14ac:dyDescent="0.2">
      <c r="A65" s="20" t="s">
        <v>21</v>
      </c>
      <c r="B65" s="21">
        <v>205</v>
      </c>
      <c r="C65" s="3">
        <f t="shared" si="28"/>
        <v>338</v>
      </c>
      <c r="D65" s="33">
        <f t="shared" si="27"/>
        <v>64.878048780487802</v>
      </c>
      <c r="E65" s="23">
        <f t="shared" si="29"/>
        <v>338</v>
      </c>
      <c r="F65" s="35">
        <v>43</v>
      </c>
      <c r="G65" s="23">
        <v>295</v>
      </c>
      <c r="H65" s="38" t="s">
        <v>10</v>
      </c>
      <c r="I65" s="64">
        <f t="shared" si="30"/>
        <v>0</v>
      </c>
      <c r="J65" s="3" t="s">
        <v>10</v>
      </c>
      <c r="K65" s="38" t="s">
        <v>10</v>
      </c>
    </row>
    <row r="66" spans="1:11" ht="15" customHeight="1" x14ac:dyDescent="0.2">
      <c r="A66" s="20" t="s">
        <v>22</v>
      </c>
      <c r="B66" s="21">
        <v>273</v>
      </c>
      <c r="C66" s="3">
        <f t="shared" si="28"/>
        <v>432</v>
      </c>
      <c r="D66" s="33">
        <f t="shared" si="27"/>
        <v>58.241758241758248</v>
      </c>
      <c r="E66" s="23">
        <f t="shared" si="29"/>
        <v>422</v>
      </c>
      <c r="F66" s="35">
        <v>59</v>
      </c>
      <c r="G66" s="23">
        <v>363</v>
      </c>
      <c r="H66" s="38" t="s">
        <v>10</v>
      </c>
      <c r="I66" s="23">
        <f t="shared" si="30"/>
        <v>10</v>
      </c>
      <c r="J66" s="3">
        <v>10</v>
      </c>
      <c r="K66" s="38" t="s">
        <v>10</v>
      </c>
    </row>
    <row r="67" spans="1:11" ht="15" customHeight="1" x14ac:dyDescent="0.2">
      <c r="A67" s="20" t="s">
        <v>23</v>
      </c>
      <c r="B67" s="21">
        <v>328</v>
      </c>
      <c r="C67" s="3">
        <f t="shared" si="28"/>
        <v>636</v>
      </c>
      <c r="D67" s="33">
        <f t="shared" si="27"/>
        <v>93.902439024390233</v>
      </c>
      <c r="E67" s="23">
        <f t="shared" si="29"/>
        <v>623</v>
      </c>
      <c r="F67" s="35">
        <v>331</v>
      </c>
      <c r="G67" s="23">
        <v>292</v>
      </c>
      <c r="H67" s="38" t="s">
        <v>10</v>
      </c>
      <c r="I67" s="23">
        <f t="shared" si="30"/>
        <v>13</v>
      </c>
      <c r="J67" s="35">
        <v>13</v>
      </c>
      <c r="K67" s="38" t="s">
        <v>10</v>
      </c>
    </row>
    <row r="68" spans="1:11" ht="15" customHeight="1" x14ac:dyDescent="0.2">
      <c r="A68" s="20" t="s">
        <v>20</v>
      </c>
      <c r="B68" s="21">
        <v>351</v>
      </c>
      <c r="C68" s="3">
        <f>SUM(E68,I68)</f>
        <v>831</v>
      </c>
      <c r="D68" s="33">
        <f t="shared" si="27"/>
        <v>136.75213675213675</v>
      </c>
      <c r="E68" s="23">
        <f t="shared" si="29"/>
        <v>818</v>
      </c>
      <c r="F68" s="35">
        <v>625</v>
      </c>
      <c r="G68" s="23">
        <v>193</v>
      </c>
      <c r="H68" s="38" t="s">
        <v>10</v>
      </c>
      <c r="I68" s="23">
        <f t="shared" si="30"/>
        <v>13</v>
      </c>
      <c r="J68" s="3">
        <v>13</v>
      </c>
      <c r="K68" s="38" t="s">
        <v>10</v>
      </c>
    </row>
    <row r="69" spans="1:11" ht="23.1" customHeight="1" x14ac:dyDescent="0.2">
      <c r="A69" s="29" t="s">
        <v>51</v>
      </c>
      <c r="B69" s="27">
        <f>SUM(B70:B78,B79:B81)</f>
        <v>386199</v>
      </c>
      <c r="C69" s="27">
        <f>SUM(C70:C81)</f>
        <v>367402</v>
      </c>
      <c r="D69" s="33">
        <f t="shared" si="27"/>
        <v>-4.867179873588487</v>
      </c>
      <c r="E69" s="27">
        <f>SUM(E70:E78,E79:E81)</f>
        <v>303881</v>
      </c>
      <c r="F69" s="27">
        <f>SUM(F70:F78,F79:F81)</f>
        <v>277984</v>
      </c>
      <c r="G69" s="27">
        <f>SUM(G70:G78,G79:G81)</f>
        <v>25897</v>
      </c>
      <c r="H69" s="39" t="s">
        <v>10</v>
      </c>
      <c r="I69" s="27">
        <f>SUM(I70:I78,I79:I81)</f>
        <v>63521</v>
      </c>
      <c r="J69" s="27">
        <f>SUM(J70:J78,J79:J81)</f>
        <v>57066</v>
      </c>
      <c r="K69" s="28">
        <f>SUM(K70:K78,K79:K81)</f>
        <v>6455</v>
      </c>
    </row>
    <row r="70" spans="1:11" ht="15" customHeight="1" x14ac:dyDescent="0.2">
      <c r="A70" s="20" t="s">
        <v>12</v>
      </c>
      <c r="B70" s="21">
        <v>47047</v>
      </c>
      <c r="C70" s="3">
        <f t="shared" ref="C70:C75" si="31">SUM(E70,I70)</f>
        <v>45029</v>
      </c>
      <c r="D70" s="33">
        <f t="shared" si="27"/>
        <v>-4.2893276935830134</v>
      </c>
      <c r="E70" s="3">
        <f t="shared" ref="E70:E75" si="32">SUM(F70:G70)</f>
        <v>38135</v>
      </c>
      <c r="F70" s="21">
        <v>36550</v>
      </c>
      <c r="G70" s="21">
        <v>1585</v>
      </c>
      <c r="H70" s="38" t="s">
        <v>10</v>
      </c>
      <c r="I70" s="3">
        <f t="shared" ref="I70:I75" si="33">SUM(J70:K70)</f>
        <v>6894</v>
      </c>
      <c r="J70" s="21">
        <v>6697</v>
      </c>
      <c r="K70" s="23">
        <v>197</v>
      </c>
    </row>
    <row r="71" spans="1:11" ht="15" customHeight="1" x14ac:dyDescent="0.2">
      <c r="A71" s="20" t="s">
        <v>13</v>
      </c>
      <c r="B71" s="21">
        <v>35597</v>
      </c>
      <c r="C71" s="3">
        <f t="shared" si="31"/>
        <v>33756</v>
      </c>
      <c r="D71" s="33">
        <f t="shared" si="27"/>
        <v>-5.1717841391128463</v>
      </c>
      <c r="E71" s="3">
        <f t="shared" si="32"/>
        <v>26685</v>
      </c>
      <c r="F71" s="21">
        <v>25104</v>
      </c>
      <c r="G71" s="21">
        <v>1581</v>
      </c>
      <c r="H71" s="38">
        <v>0</v>
      </c>
      <c r="I71" s="3">
        <f t="shared" si="33"/>
        <v>7071</v>
      </c>
      <c r="J71" s="21">
        <v>6925</v>
      </c>
      <c r="K71" s="23">
        <v>146</v>
      </c>
    </row>
    <row r="72" spans="1:11" ht="15" customHeight="1" x14ac:dyDescent="0.2">
      <c r="A72" s="20" t="s">
        <v>14</v>
      </c>
      <c r="B72" s="21">
        <v>34492</v>
      </c>
      <c r="C72" s="3">
        <f t="shared" si="31"/>
        <v>37482</v>
      </c>
      <c r="D72" s="33">
        <f t="shared" si="27"/>
        <v>8.6686767946190422</v>
      </c>
      <c r="E72" s="3">
        <f t="shared" si="32"/>
        <v>30173</v>
      </c>
      <c r="F72" s="21">
        <v>28430</v>
      </c>
      <c r="G72" s="21">
        <v>1743</v>
      </c>
      <c r="H72" s="38">
        <v>0</v>
      </c>
      <c r="I72" s="3">
        <f t="shared" si="33"/>
        <v>7309</v>
      </c>
      <c r="J72" s="21">
        <v>7193</v>
      </c>
      <c r="K72" s="23">
        <v>116</v>
      </c>
    </row>
    <row r="73" spans="1:11" ht="15" customHeight="1" x14ac:dyDescent="0.2">
      <c r="A73" s="20" t="s">
        <v>15</v>
      </c>
      <c r="B73" s="21">
        <v>27509</v>
      </c>
      <c r="C73" s="3">
        <f t="shared" si="31"/>
        <v>35946</v>
      </c>
      <c r="D73" s="33">
        <f t="shared" si="27"/>
        <v>30.669962557708384</v>
      </c>
      <c r="E73" s="3">
        <f t="shared" si="32"/>
        <v>31425</v>
      </c>
      <c r="F73" s="21">
        <v>29985</v>
      </c>
      <c r="G73" s="21">
        <v>1440</v>
      </c>
      <c r="H73" s="38">
        <v>0</v>
      </c>
      <c r="I73" s="3">
        <f t="shared" si="33"/>
        <v>4521</v>
      </c>
      <c r="J73" s="21">
        <v>4409</v>
      </c>
      <c r="K73" s="23">
        <v>112</v>
      </c>
    </row>
    <row r="74" spans="1:11" ht="15" customHeight="1" x14ac:dyDescent="0.2">
      <c r="A74" s="20" t="s">
        <v>16</v>
      </c>
      <c r="B74" s="21">
        <v>23442</v>
      </c>
      <c r="C74" s="3">
        <f t="shared" si="31"/>
        <v>23806</v>
      </c>
      <c r="D74" s="33">
        <f t="shared" si="27"/>
        <v>1.5527685351079259</v>
      </c>
      <c r="E74" s="3">
        <f t="shared" si="32"/>
        <v>20020</v>
      </c>
      <c r="F74" s="21">
        <v>18165</v>
      </c>
      <c r="G74" s="21">
        <v>1855</v>
      </c>
      <c r="H74" s="38">
        <v>0</v>
      </c>
      <c r="I74" s="3">
        <f t="shared" si="33"/>
        <v>3786</v>
      </c>
      <c r="J74" s="21">
        <v>3679</v>
      </c>
      <c r="K74" s="23">
        <v>107</v>
      </c>
    </row>
    <row r="75" spans="1:11" ht="15" customHeight="1" x14ac:dyDescent="0.2">
      <c r="A75" s="20" t="s">
        <v>17</v>
      </c>
      <c r="B75" s="21">
        <v>26649</v>
      </c>
      <c r="C75" s="3">
        <f t="shared" si="31"/>
        <v>21400</v>
      </c>
      <c r="D75" s="33">
        <f t="shared" si="27"/>
        <v>-19.696799129423244</v>
      </c>
      <c r="E75" s="3">
        <f t="shared" si="32"/>
        <v>17042</v>
      </c>
      <c r="F75" s="21">
        <v>15533</v>
      </c>
      <c r="G75" s="21">
        <v>1509</v>
      </c>
      <c r="H75" s="38">
        <v>0</v>
      </c>
      <c r="I75" s="3">
        <f t="shared" si="33"/>
        <v>4358</v>
      </c>
      <c r="J75" s="21">
        <v>3489</v>
      </c>
      <c r="K75" s="23">
        <v>869</v>
      </c>
    </row>
    <row r="76" spans="1:11" ht="15" customHeight="1" x14ac:dyDescent="0.2">
      <c r="A76" s="20" t="s">
        <v>18</v>
      </c>
      <c r="B76" s="21">
        <v>32343</v>
      </c>
      <c r="C76" s="3">
        <f t="shared" ref="C76" si="34">SUM(E76,I76)</f>
        <v>26687</v>
      </c>
      <c r="D76" s="33">
        <f t="shared" si="27"/>
        <v>-17.487555266982035</v>
      </c>
      <c r="E76" s="3">
        <f t="shared" ref="E76:E78" si="35">SUM(F76:G76)</f>
        <v>22679</v>
      </c>
      <c r="F76" s="23">
        <v>20831</v>
      </c>
      <c r="G76" s="23">
        <v>1848</v>
      </c>
      <c r="H76" s="38">
        <v>0</v>
      </c>
      <c r="I76" s="3">
        <f t="shared" ref="I76:I78" si="36">SUM(J76:K76)</f>
        <v>4008</v>
      </c>
      <c r="J76" s="23">
        <v>3102</v>
      </c>
      <c r="K76" s="23">
        <v>906</v>
      </c>
    </row>
    <row r="77" spans="1:11" ht="15" customHeight="1" x14ac:dyDescent="0.2">
      <c r="A77" s="20" t="s">
        <v>19</v>
      </c>
      <c r="B77" s="21">
        <v>30720</v>
      </c>
      <c r="C77" s="3">
        <f>SUM(E77,I77)</f>
        <v>24717</v>
      </c>
      <c r="D77" s="33">
        <f t="shared" si="27"/>
        <v>-19.541015625</v>
      </c>
      <c r="E77" s="3">
        <f t="shared" si="35"/>
        <v>20253</v>
      </c>
      <c r="F77" s="23">
        <v>18614</v>
      </c>
      <c r="G77" s="23">
        <v>1639</v>
      </c>
      <c r="H77" s="38">
        <v>0</v>
      </c>
      <c r="I77" s="3">
        <f t="shared" si="36"/>
        <v>4464</v>
      </c>
      <c r="J77" s="23">
        <v>3623</v>
      </c>
      <c r="K77" s="23">
        <v>841</v>
      </c>
    </row>
    <row r="78" spans="1:11" ht="15" customHeight="1" x14ac:dyDescent="0.2">
      <c r="A78" s="20" t="s">
        <v>21</v>
      </c>
      <c r="B78" s="21">
        <v>26737</v>
      </c>
      <c r="C78" s="3">
        <f>SUM(E78,I78)</f>
        <v>22845</v>
      </c>
      <c r="D78" s="33">
        <f t="shared" si="27"/>
        <v>-14.556606949171561</v>
      </c>
      <c r="E78" s="3">
        <f t="shared" si="35"/>
        <v>17711</v>
      </c>
      <c r="F78" s="23">
        <v>14192</v>
      </c>
      <c r="G78" s="23">
        <v>3519</v>
      </c>
      <c r="H78" s="38">
        <v>0</v>
      </c>
      <c r="I78" s="3">
        <f t="shared" si="36"/>
        <v>5134</v>
      </c>
      <c r="J78" s="23">
        <v>4285</v>
      </c>
      <c r="K78" s="23">
        <v>849</v>
      </c>
    </row>
    <row r="79" spans="1:11" ht="15" customHeight="1" x14ac:dyDescent="0.2">
      <c r="A79" s="20" t="s">
        <v>22</v>
      </c>
      <c r="B79" s="21">
        <v>27547</v>
      </c>
      <c r="C79" s="3">
        <f t="shared" ref="C79:C80" si="37">SUM(E79,I79)</f>
        <v>25308</v>
      </c>
      <c r="D79" s="33">
        <f t="shared" ref="D79:D93" si="38">(((C79-B79)/B79*100))</f>
        <v>-8.1279268159872213</v>
      </c>
      <c r="E79" s="3">
        <f>SUM(F79:G79)</f>
        <v>21120</v>
      </c>
      <c r="F79" s="21">
        <v>17264</v>
      </c>
      <c r="G79" s="21">
        <v>3856</v>
      </c>
      <c r="H79" s="38">
        <v>0</v>
      </c>
      <c r="I79" s="3">
        <f>SUM(J79:K79)</f>
        <v>4188</v>
      </c>
      <c r="J79" s="3">
        <v>3413</v>
      </c>
      <c r="K79" s="23">
        <v>775</v>
      </c>
    </row>
    <row r="80" spans="1:11" ht="15" customHeight="1" x14ac:dyDescent="0.2">
      <c r="A80" s="20" t="s">
        <v>23</v>
      </c>
      <c r="B80" s="21">
        <v>35074</v>
      </c>
      <c r="C80" s="3">
        <f t="shared" si="37"/>
        <v>30766</v>
      </c>
      <c r="D80" s="33">
        <f t="shared" si="38"/>
        <v>-12.282602497576553</v>
      </c>
      <c r="E80" s="3">
        <f t="shared" ref="E80" si="39">SUM(F80:G80)</f>
        <v>24241</v>
      </c>
      <c r="F80" s="21">
        <v>20571</v>
      </c>
      <c r="G80" s="21">
        <v>3670</v>
      </c>
      <c r="H80" s="38">
        <v>0</v>
      </c>
      <c r="I80" s="3">
        <f>SUM(J80:K80)</f>
        <v>6525</v>
      </c>
      <c r="J80" s="21">
        <v>5754</v>
      </c>
      <c r="K80" s="23">
        <v>771</v>
      </c>
    </row>
    <row r="81" spans="1:11" ht="15" customHeight="1" x14ac:dyDescent="0.2">
      <c r="A81" s="20" t="s">
        <v>20</v>
      </c>
      <c r="B81" s="21">
        <v>39042</v>
      </c>
      <c r="C81" s="3">
        <f>SUM(E81,I81)</f>
        <v>39660</v>
      </c>
      <c r="D81" s="33">
        <f t="shared" si="38"/>
        <v>1.5829107115414169</v>
      </c>
      <c r="E81" s="3">
        <f>SUM(F81:G81)</f>
        <v>34397</v>
      </c>
      <c r="F81" s="21">
        <v>32745</v>
      </c>
      <c r="G81" s="21">
        <v>1652</v>
      </c>
      <c r="H81" s="38">
        <v>0</v>
      </c>
      <c r="I81" s="3">
        <f>SUM(J81:K81)</f>
        <v>5263</v>
      </c>
      <c r="J81" s="21">
        <v>4497</v>
      </c>
      <c r="K81" s="23">
        <v>766</v>
      </c>
    </row>
    <row r="82" spans="1:11" ht="23.1" customHeight="1" x14ac:dyDescent="0.2">
      <c r="A82" s="29" t="s">
        <v>27</v>
      </c>
      <c r="B82" s="27">
        <f>SUM(B83:B93)</f>
        <v>33443</v>
      </c>
      <c r="C82" s="27">
        <f>SUM(C83:C93)</f>
        <v>30396</v>
      </c>
      <c r="D82" s="33">
        <f t="shared" si="38"/>
        <v>-9.1110247286427644</v>
      </c>
      <c r="E82" s="40">
        <f>SUM(E83:E93)</f>
        <v>30396</v>
      </c>
      <c r="F82" s="40">
        <v>0</v>
      </c>
      <c r="G82" s="40">
        <v>0</v>
      </c>
      <c r="H82" s="27">
        <f>SUM(H83:H93)</f>
        <v>30396</v>
      </c>
      <c r="I82" s="27" t="s">
        <v>10</v>
      </c>
      <c r="J82" s="27" t="s">
        <v>10</v>
      </c>
      <c r="K82" s="28" t="s">
        <v>10</v>
      </c>
    </row>
    <row r="83" spans="1:11" ht="15" customHeight="1" x14ac:dyDescent="0.2">
      <c r="A83" s="20" t="s">
        <v>12</v>
      </c>
      <c r="B83" s="23">
        <v>9172</v>
      </c>
      <c r="C83" s="3">
        <f>SUM(E83)</f>
        <v>4079</v>
      </c>
      <c r="D83" s="33">
        <f t="shared" si="38"/>
        <v>-55.527692978630618</v>
      </c>
      <c r="E83" s="41">
        <f t="shared" ref="E83:E89" si="40">SUM(H83)</f>
        <v>4079</v>
      </c>
      <c r="F83" s="41">
        <v>0</v>
      </c>
      <c r="G83" s="41">
        <v>0</v>
      </c>
      <c r="H83" s="41">
        <v>4079</v>
      </c>
      <c r="I83" s="4" t="s">
        <v>10</v>
      </c>
      <c r="J83" s="4" t="s">
        <v>10</v>
      </c>
      <c r="K83" s="7" t="s">
        <v>10</v>
      </c>
    </row>
    <row r="84" spans="1:11" ht="15" customHeight="1" x14ac:dyDescent="0.2">
      <c r="A84" s="20" t="s">
        <v>13</v>
      </c>
      <c r="B84" s="23">
        <v>8582</v>
      </c>
      <c r="C84" s="3">
        <f t="shared" ref="C84:C85" si="41">SUM(E84)</f>
        <v>4159</v>
      </c>
      <c r="D84" s="33">
        <f t="shared" si="38"/>
        <v>-51.538103006292232</v>
      </c>
      <c r="E84" s="41">
        <f t="shared" si="40"/>
        <v>4159</v>
      </c>
      <c r="F84" s="41">
        <v>0</v>
      </c>
      <c r="G84" s="41">
        <v>0</v>
      </c>
      <c r="H84" s="41">
        <v>4159</v>
      </c>
      <c r="I84" s="4" t="s">
        <v>10</v>
      </c>
      <c r="J84" s="4" t="s">
        <v>10</v>
      </c>
      <c r="K84" s="7" t="s">
        <v>10</v>
      </c>
    </row>
    <row r="85" spans="1:11" ht="15" customHeight="1" x14ac:dyDescent="0.2">
      <c r="A85" s="20" t="s">
        <v>14</v>
      </c>
      <c r="B85" s="23">
        <v>7094</v>
      </c>
      <c r="C85" s="3">
        <f t="shared" si="41"/>
        <v>671</v>
      </c>
      <c r="D85" s="33">
        <f t="shared" si="38"/>
        <v>-90.541302509162662</v>
      </c>
      <c r="E85" s="41">
        <f t="shared" si="40"/>
        <v>671</v>
      </c>
      <c r="F85" s="41">
        <v>0</v>
      </c>
      <c r="G85" s="41">
        <v>0</v>
      </c>
      <c r="H85" s="46">
        <v>671</v>
      </c>
      <c r="I85" s="41">
        <v>0</v>
      </c>
      <c r="J85" s="41">
        <v>0</v>
      </c>
      <c r="K85" s="46">
        <v>0</v>
      </c>
    </row>
    <row r="86" spans="1:11" ht="15" customHeight="1" x14ac:dyDescent="0.2">
      <c r="A86" s="20" t="s">
        <v>15</v>
      </c>
      <c r="B86" s="23">
        <v>3593</v>
      </c>
      <c r="C86" s="3">
        <f>SUM(E86)</f>
        <v>843</v>
      </c>
      <c r="D86" s="33">
        <f t="shared" si="38"/>
        <v>-76.53771221820206</v>
      </c>
      <c r="E86" s="41">
        <f t="shared" si="40"/>
        <v>843</v>
      </c>
      <c r="F86" s="41">
        <v>0</v>
      </c>
      <c r="G86" s="41">
        <v>0</v>
      </c>
      <c r="H86" s="46">
        <v>843</v>
      </c>
      <c r="I86" s="41">
        <v>0</v>
      </c>
      <c r="J86" s="41">
        <v>0</v>
      </c>
      <c r="K86" s="46">
        <v>0</v>
      </c>
    </row>
    <row r="87" spans="1:11" ht="15" customHeight="1" x14ac:dyDescent="0.2">
      <c r="A87" s="20" t="s">
        <v>16</v>
      </c>
      <c r="B87" s="23">
        <v>382</v>
      </c>
      <c r="C87" s="3">
        <f>SUM(E87)</f>
        <v>432</v>
      </c>
      <c r="D87" s="33">
        <f t="shared" si="38"/>
        <v>13.089005235602095</v>
      </c>
      <c r="E87" s="41">
        <f t="shared" si="40"/>
        <v>432</v>
      </c>
      <c r="F87" s="41">
        <v>0</v>
      </c>
      <c r="G87" s="41">
        <v>0</v>
      </c>
      <c r="H87" s="46">
        <v>432</v>
      </c>
      <c r="I87" s="41">
        <v>0</v>
      </c>
      <c r="J87" s="41">
        <v>0</v>
      </c>
      <c r="K87" s="46">
        <v>0</v>
      </c>
    </row>
    <row r="88" spans="1:11" ht="15" customHeight="1" x14ac:dyDescent="0.2">
      <c r="A88" s="20" t="s">
        <v>17</v>
      </c>
      <c r="B88" s="21">
        <v>33</v>
      </c>
      <c r="C88" s="62">
        <f t="shared" ref="C88:C90" si="42">SUM(E88)</f>
        <v>0</v>
      </c>
      <c r="D88" s="33">
        <f t="shared" si="38"/>
        <v>-100</v>
      </c>
      <c r="E88" s="41">
        <f t="shared" si="40"/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6">
        <v>0</v>
      </c>
    </row>
    <row r="89" spans="1:11" ht="15" customHeight="1" x14ac:dyDescent="0.2">
      <c r="A89" s="20" t="s">
        <v>18</v>
      </c>
      <c r="B89" s="63">
        <v>0</v>
      </c>
      <c r="C89" s="3">
        <f t="shared" si="42"/>
        <v>32</v>
      </c>
      <c r="D89" s="33" t="s">
        <v>48</v>
      </c>
      <c r="E89" s="41">
        <f t="shared" si="40"/>
        <v>32</v>
      </c>
      <c r="F89" s="41">
        <v>0</v>
      </c>
      <c r="G89" s="41">
        <v>0</v>
      </c>
      <c r="H89" s="46">
        <v>32</v>
      </c>
      <c r="I89" s="41">
        <v>0</v>
      </c>
      <c r="J89" s="41">
        <v>0</v>
      </c>
      <c r="K89" s="46">
        <v>0</v>
      </c>
    </row>
    <row r="90" spans="1:11" ht="15" customHeight="1" x14ac:dyDescent="0.2">
      <c r="A90" s="20" t="s">
        <v>21</v>
      </c>
      <c r="B90" s="21" t="s">
        <v>10</v>
      </c>
      <c r="C90" s="3">
        <f t="shared" si="42"/>
        <v>7</v>
      </c>
      <c r="D90" s="33" t="s">
        <v>48</v>
      </c>
      <c r="E90" s="41">
        <f t="shared" ref="E90:E93" si="43">SUM(H90)</f>
        <v>7</v>
      </c>
      <c r="F90" s="41">
        <v>0</v>
      </c>
      <c r="G90" s="41">
        <v>0</v>
      </c>
      <c r="H90" s="46">
        <v>7</v>
      </c>
      <c r="I90" s="41">
        <v>0</v>
      </c>
      <c r="J90" s="41">
        <v>0</v>
      </c>
      <c r="K90" s="46">
        <v>0</v>
      </c>
    </row>
    <row r="91" spans="1:11" ht="15" customHeight="1" x14ac:dyDescent="0.2">
      <c r="A91" s="20" t="s">
        <v>22</v>
      </c>
      <c r="B91" s="23">
        <v>254</v>
      </c>
      <c r="C91" s="3">
        <f>SUM(E91)</f>
        <v>5911</v>
      </c>
      <c r="D91" s="33">
        <f t="shared" si="38"/>
        <v>2227.1653543307084</v>
      </c>
      <c r="E91" s="41">
        <f t="shared" si="43"/>
        <v>5911</v>
      </c>
      <c r="F91" s="41">
        <v>0</v>
      </c>
      <c r="G91" s="41">
        <v>0</v>
      </c>
      <c r="H91" s="46">
        <v>5911</v>
      </c>
      <c r="I91" s="41">
        <v>0</v>
      </c>
      <c r="J91" s="41">
        <v>0</v>
      </c>
      <c r="K91" s="46">
        <v>0</v>
      </c>
    </row>
    <row r="92" spans="1:11" ht="15" customHeight="1" x14ac:dyDescent="0.2">
      <c r="A92" s="20" t="s">
        <v>23</v>
      </c>
      <c r="B92" s="21">
        <v>145</v>
      </c>
      <c r="C92" s="3">
        <f>SUM(E92)</f>
        <v>7818</v>
      </c>
      <c r="D92" s="33">
        <f t="shared" si="38"/>
        <v>5291.7241379310344</v>
      </c>
      <c r="E92" s="41">
        <f t="shared" si="43"/>
        <v>7818</v>
      </c>
      <c r="F92" s="41">
        <v>0</v>
      </c>
      <c r="G92" s="41">
        <v>0</v>
      </c>
      <c r="H92" s="7">
        <v>7818</v>
      </c>
      <c r="I92" s="4" t="s">
        <v>10</v>
      </c>
      <c r="J92" s="4" t="s">
        <v>10</v>
      </c>
      <c r="K92" s="7" t="s">
        <v>10</v>
      </c>
    </row>
    <row r="93" spans="1:11" ht="15" customHeight="1" x14ac:dyDescent="0.2">
      <c r="A93" s="20" t="s">
        <v>20</v>
      </c>
      <c r="B93" s="21">
        <v>4188</v>
      </c>
      <c r="C93" s="3">
        <f>SUM(E93)</f>
        <v>6444</v>
      </c>
      <c r="D93" s="33">
        <f t="shared" si="38"/>
        <v>53.868194842406879</v>
      </c>
      <c r="E93" s="41">
        <f t="shared" si="43"/>
        <v>6444</v>
      </c>
      <c r="F93" s="41">
        <v>0</v>
      </c>
      <c r="G93" s="41">
        <v>0</v>
      </c>
      <c r="H93" s="38">
        <v>6444</v>
      </c>
      <c r="I93" s="4" t="s">
        <v>10</v>
      </c>
      <c r="J93" s="4" t="s">
        <v>10</v>
      </c>
      <c r="K93" s="7" t="s">
        <v>10</v>
      </c>
    </row>
    <row r="94" spans="1:11" ht="12.95" customHeight="1" x14ac:dyDescent="0.2">
      <c r="A94" s="8"/>
      <c r="B94" s="8"/>
      <c r="C94" s="9"/>
      <c r="D94" s="9"/>
      <c r="E94" s="9"/>
      <c r="F94" s="9"/>
      <c r="G94" s="9"/>
      <c r="H94" s="9"/>
      <c r="I94" s="9"/>
      <c r="J94" s="9"/>
      <c r="K94" s="10"/>
    </row>
    <row r="95" spans="1:11" ht="12.95" customHeight="1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</row>
    <row r="96" spans="1:11" ht="12.95" customHeight="1" x14ac:dyDescent="0.2">
      <c r="A96" s="11" t="s">
        <v>38</v>
      </c>
      <c r="B96" s="11"/>
      <c r="C96" s="12"/>
      <c r="D96" s="12"/>
      <c r="E96" s="12"/>
      <c r="F96" s="12"/>
      <c r="G96" s="12"/>
      <c r="H96" s="12"/>
      <c r="I96" s="12"/>
      <c r="J96" s="12"/>
      <c r="K96" s="12"/>
    </row>
    <row r="97" spans="1:11" s="19" customFormat="1" ht="12.95" customHeight="1" x14ac:dyDescent="0.2">
      <c r="A97" s="11" t="s">
        <v>39</v>
      </c>
      <c r="B97" s="11"/>
      <c r="C97" s="57"/>
      <c r="D97" s="57"/>
      <c r="E97" s="57"/>
      <c r="F97" s="57"/>
      <c r="G97" s="57"/>
      <c r="H97" s="57"/>
      <c r="I97" s="57"/>
      <c r="J97" s="57"/>
      <c r="K97" s="57"/>
    </row>
    <row r="98" spans="1:11" s="19" customFormat="1" ht="12.95" customHeight="1" x14ac:dyDescent="0.2">
      <c r="A98" s="67" t="s">
        <v>52</v>
      </c>
      <c r="B98" s="67"/>
      <c r="C98" s="67"/>
      <c r="D98" s="67"/>
      <c r="E98" s="67"/>
      <c r="F98" s="67"/>
      <c r="G98" s="67"/>
      <c r="H98" s="67"/>
      <c r="I98" s="67"/>
      <c r="J98" s="67"/>
      <c r="K98" s="67"/>
    </row>
    <row r="99" spans="1:11" s="19" customFormat="1" ht="12.95" customHeight="1" x14ac:dyDescent="0.2">
      <c r="A99" s="13" t="s">
        <v>43</v>
      </c>
      <c r="B99" s="13"/>
      <c r="C99" s="13"/>
      <c r="D99" s="13"/>
      <c r="E99" s="13"/>
      <c r="F99" s="13"/>
      <c r="G99" s="13"/>
      <c r="H99" s="13"/>
      <c r="I99" s="11"/>
      <c r="J99" s="11"/>
      <c r="K99" s="11"/>
    </row>
    <row r="100" spans="1:11" ht="12.95" customHeight="1" x14ac:dyDescent="0.2">
      <c r="A100" s="67" t="s">
        <v>53</v>
      </c>
      <c r="B100" s="67"/>
      <c r="C100" s="67"/>
      <c r="D100" s="67"/>
      <c r="E100" s="67"/>
      <c r="F100" s="67"/>
      <c r="G100" s="67"/>
      <c r="H100" s="67"/>
      <c r="I100" s="67"/>
      <c r="J100" s="67"/>
      <c r="K100" s="67"/>
    </row>
    <row r="101" spans="1:11" x14ac:dyDescent="0.2">
      <c r="A101" s="67" t="s">
        <v>40</v>
      </c>
      <c r="B101" s="67"/>
      <c r="C101" s="67"/>
      <c r="D101" s="67"/>
      <c r="E101" s="67"/>
      <c r="F101" s="67"/>
      <c r="G101" s="67"/>
      <c r="H101" s="67"/>
      <c r="I101" s="67"/>
      <c r="J101" s="67"/>
      <c r="K101" s="67"/>
    </row>
    <row r="102" spans="1:11" x14ac:dyDescent="0.2">
      <c r="A102" s="67" t="s">
        <v>41</v>
      </c>
      <c r="B102" s="67"/>
      <c r="C102" s="67"/>
      <c r="D102" s="67"/>
      <c r="E102" s="67"/>
      <c r="F102" s="67"/>
      <c r="G102" s="67"/>
      <c r="H102" s="67"/>
      <c r="I102" s="67"/>
      <c r="J102" s="67"/>
      <c r="K102" s="67"/>
    </row>
    <row r="103" spans="1:11" x14ac:dyDescent="0.2">
      <c r="A103" s="13" t="s">
        <v>42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1"/>
    </row>
    <row r="104" spans="1:11" x14ac:dyDescent="0.2">
      <c r="A104" s="32" t="s">
        <v>30</v>
      </c>
      <c r="B104" s="48"/>
      <c r="C104" s="14"/>
      <c r="D104" s="14"/>
      <c r="E104" s="14"/>
      <c r="F104" s="14"/>
      <c r="G104" s="14"/>
      <c r="H104" s="14"/>
      <c r="I104" s="14"/>
      <c r="J104" s="14"/>
      <c r="K104" s="14"/>
    </row>
    <row r="105" spans="1:11" x14ac:dyDescent="0.2">
      <c r="A105" s="44" t="s">
        <v>29</v>
      </c>
      <c r="B105" s="2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">
      <c r="A106" s="66" t="s">
        <v>49</v>
      </c>
      <c r="B106" s="2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">
      <c r="A107" s="45" t="s">
        <v>28</v>
      </c>
      <c r="B107" s="20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">
      <c r="A108" s="20" t="s">
        <v>44</v>
      </c>
      <c r="B108" s="20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6"/>
    </row>
    <row r="110" spans="1:1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6"/>
    </row>
    <row r="111" spans="1:11" x14ac:dyDescent="0.2">
      <c r="A111" s="15"/>
      <c r="B111" s="15"/>
      <c r="C111" s="15"/>
      <c r="D111" s="15"/>
      <c r="E111" s="15"/>
      <c r="F111" s="15"/>
      <c r="G111" s="15"/>
      <c r="H111" s="15"/>
      <c r="I111" s="16"/>
      <c r="J111" s="16"/>
      <c r="K111" s="16"/>
    </row>
    <row r="112" spans="1:11" x14ac:dyDescent="0.2">
      <c r="A112" s="24"/>
      <c r="B112" s="24"/>
      <c r="C112" s="15"/>
      <c r="D112" s="15"/>
      <c r="E112" s="15"/>
      <c r="F112" s="15"/>
      <c r="G112" s="15"/>
      <c r="H112" s="15"/>
      <c r="I112" s="16"/>
      <c r="J112" s="16"/>
      <c r="K112" s="16"/>
    </row>
    <row r="113" spans="1:11" x14ac:dyDescent="0.2">
      <c r="A113" s="16"/>
      <c r="C113" s="16"/>
      <c r="D113" s="16"/>
      <c r="E113" s="16"/>
      <c r="F113" s="16"/>
      <c r="G113" s="16"/>
      <c r="H113" s="16"/>
      <c r="I113" s="16"/>
      <c r="J113" s="16"/>
      <c r="K113" s="16"/>
    </row>
    <row r="114" spans="1:11" x14ac:dyDescent="0.2">
      <c r="A114" s="16"/>
      <c r="C114" s="16"/>
      <c r="D114" s="16"/>
      <c r="E114" s="16"/>
      <c r="F114" s="16"/>
      <c r="G114" s="16"/>
      <c r="H114" s="16"/>
      <c r="I114" s="16"/>
      <c r="J114" s="16"/>
      <c r="K114" s="16"/>
    </row>
    <row r="115" spans="1:11" x14ac:dyDescent="0.2">
      <c r="A115" s="16"/>
      <c r="C115" s="16"/>
      <c r="D115" s="16"/>
      <c r="E115" s="16"/>
      <c r="F115" s="16"/>
      <c r="G115" s="16"/>
      <c r="H115" s="16"/>
      <c r="I115" s="16"/>
      <c r="J115" s="16"/>
      <c r="K115" s="16"/>
    </row>
    <row r="116" spans="1:11" x14ac:dyDescent="0.2">
      <c r="A116" s="24"/>
      <c r="B116" s="24"/>
      <c r="C116" s="16"/>
      <c r="D116" s="16"/>
      <c r="E116" s="16"/>
      <c r="F116" s="16"/>
      <c r="G116" s="16"/>
      <c r="H116" s="16"/>
      <c r="I116" s="16"/>
      <c r="J116" s="16"/>
      <c r="K116" s="16"/>
    </row>
    <row r="117" spans="1:11" x14ac:dyDescent="0.2">
      <c r="A117" s="24"/>
      <c r="B117" s="24"/>
      <c r="C117" s="16"/>
      <c r="D117" s="16"/>
      <c r="E117" s="16"/>
      <c r="F117" s="16"/>
      <c r="G117" s="16"/>
      <c r="H117" s="16"/>
      <c r="I117" s="16"/>
      <c r="J117" s="16"/>
      <c r="K117" s="16"/>
    </row>
    <row r="118" spans="1:11" x14ac:dyDescent="0.2">
      <c r="A118" s="16"/>
      <c r="C118" s="16"/>
      <c r="D118" s="16"/>
      <c r="E118" s="16"/>
      <c r="F118" s="16"/>
      <c r="G118" s="16"/>
      <c r="H118" s="16"/>
      <c r="I118" s="16"/>
      <c r="J118" s="16"/>
      <c r="K118" s="16"/>
    </row>
    <row r="119" spans="1:11" x14ac:dyDescent="0.2">
      <c r="A119" s="16"/>
      <c r="C119" s="16"/>
      <c r="D119" s="16"/>
      <c r="E119" s="16"/>
      <c r="F119" s="16"/>
      <c r="G119" s="16"/>
      <c r="H119" s="16"/>
      <c r="I119" s="16"/>
      <c r="J119" s="16"/>
      <c r="K119" s="16"/>
    </row>
    <row r="120" spans="1:11" x14ac:dyDescent="0.2">
      <c r="A120" s="16"/>
      <c r="C120" s="16"/>
      <c r="D120" s="16"/>
      <c r="E120" s="16"/>
      <c r="F120" s="16"/>
      <c r="G120" s="16"/>
      <c r="H120" s="16"/>
      <c r="I120" s="16"/>
      <c r="J120" s="16"/>
      <c r="K120" s="16"/>
    </row>
    <row r="121" spans="1:11" x14ac:dyDescent="0.2">
      <c r="A121" s="16"/>
      <c r="C121" s="16"/>
      <c r="D121" s="16"/>
      <c r="E121" s="16"/>
      <c r="F121" s="16"/>
      <c r="G121" s="16"/>
      <c r="H121" s="16"/>
      <c r="I121" s="16"/>
      <c r="J121" s="16"/>
      <c r="K121" s="16"/>
    </row>
    <row r="122" spans="1:11" x14ac:dyDescent="0.2">
      <c r="A122" s="16"/>
      <c r="C122" s="16"/>
      <c r="D122" s="16"/>
      <c r="E122" s="16"/>
      <c r="F122" s="16"/>
      <c r="G122" s="16"/>
      <c r="H122" s="16"/>
      <c r="I122" s="16"/>
      <c r="J122" s="16"/>
      <c r="K122" s="16"/>
    </row>
    <row r="123" spans="1:11" x14ac:dyDescent="0.2">
      <c r="A123" s="16"/>
      <c r="C123" s="16"/>
      <c r="D123" s="16"/>
      <c r="E123" s="16"/>
      <c r="F123" s="16"/>
      <c r="G123" s="16"/>
      <c r="H123" s="16"/>
      <c r="I123" s="16"/>
      <c r="J123" s="16"/>
      <c r="K123" s="16"/>
    </row>
    <row r="124" spans="1:11" x14ac:dyDescent="0.2">
      <c r="A124" s="16"/>
      <c r="C124" s="16"/>
      <c r="D124" s="16"/>
      <c r="E124" s="16"/>
      <c r="F124" s="16"/>
      <c r="G124" s="16"/>
      <c r="H124" s="16"/>
      <c r="I124" s="16"/>
      <c r="J124" s="16"/>
      <c r="K124" s="16"/>
    </row>
    <row r="125" spans="1:11" x14ac:dyDescent="0.2">
      <c r="A125" s="16"/>
      <c r="C125" s="16"/>
      <c r="D125" s="16"/>
      <c r="E125" s="16"/>
      <c r="F125" s="16"/>
      <c r="G125" s="16"/>
      <c r="H125" s="16"/>
      <c r="I125" s="16"/>
      <c r="J125" s="16"/>
      <c r="K125" s="16"/>
    </row>
    <row r="126" spans="1:11" x14ac:dyDescent="0.2">
      <c r="A126" s="16"/>
      <c r="C126" s="16"/>
      <c r="D126" s="16"/>
      <c r="E126" s="16"/>
      <c r="F126" s="16"/>
      <c r="G126" s="16"/>
      <c r="H126" s="16"/>
      <c r="I126" s="16"/>
      <c r="J126" s="16"/>
      <c r="K126" s="16"/>
    </row>
    <row r="127" spans="1:11" x14ac:dyDescent="0.2">
      <c r="A127" s="24"/>
      <c r="B127" s="24"/>
      <c r="C127" s="16"/>
      <c r="D127" s="16"/>
      <c r="E127" s="16"/>
      <c r="F127" s="16"/>
      <c r="G127" s="16"/>
      <c r="H127" s="16"/>
      <c r="I127" s="16"/>
      <c r="J127" s="16"/>
      <c r="K127" s="16"/>
    </row>
    <row r="128" spans="1:11" x14ac:dyDescent="0.2">
      <c r="A128" s="16"/>
      <c r="C128" s="16"/>
      <c r="D128" s="16"/>
      <c r="E128" s="17"/>
      <c r="F128" s="17"/>
      <c r="G128" s="17"/>
      <c r="H128" s="17"/>
      <c r="I128" s="16"/>
      <c r="J128" s="16"/>
      <c r="K128" s="16"/>
    </row>
    <row r="129" spans="1:11" x14ac:dyDescent="0.2">
      <c r="A129" s="16"/>
      <c r="C129" s="16"/>
      <c r="D129" s="16"/>
      <c r="E129" s="17"/>
      <c r="F129" s="17"/>
      <c r="G129" s="17"/>
      <c r="H129" s="17"/>
      <c r="I129" s="16"/>
      <c r="J129" s="16"/>
      <c r="K129" s="16"/>
    </row>
    <row r="130" spans="1:11" x14ac:dyDescent="0.2">
      <c r="A130" s="16"/>
      <c r="C130" s="16"/>
      <c r="D130" s="16"/>
      <c r="E130" s="17"/>
      <c r="F130" s="17"/>
      <c r="G130" s="17"/>
      <c r="H130" s="17"/>
      <c r="I130" s="16"/>
      <c r="J130" s="16"/>
      <c r="K130" s="16"/>
    </row>
    <row r="131" spans="1:11" x14ac:dyDescent="0.2">
      <c r="A131" s="16"/>
      <c r="C131" s="16"/>
      <c r="D131" s="16"/>
      <c r="E131" s="18"/>
      <c r="F131" s="17"/>
      <c r="G131" s="17"/>
      <c r="H131" s="17"/>
      <c r="I131" s="16"/>
      <c r="J131" s="16"/>
      <c r="K131" s="16"/>
    </row>
    <row r="132" spans="1:11" x14ac:dyDescent="0.2">
      <c r="A132" s="16"/>
      <c r="C132" s="16"/>
      <c r="D132" s="16"/>
      <c r="E132" s="17"/>
      <c r="F132" s="17"/>
      <c r="G132" s="17"/>
      <c r="H132" s="17"/>
      <c r="I132" s="16"/>
      <c r="J132" s="16"/>
      <c r="K132" s="16"/>
    </row>
    <row r="133" spans="1:11" x14ac:dyDescent="0.2">
      <c r="A133" s="16"/>
      <c r="C133" s="16"/>
      <c r="D133" s="16"/>
      <c r="E133" s="17"/>
      <c r="F133" s="17"/>
      <c r="G133" s="17"/>
      <c r="H133" s="17"/>
      <c r="I133" s="16"/>
      <c r="J133" s="16"/>
      <c r="K133" s="16"/>
    </row>
    <row r="134" spans="1:11" x14ac:dyDescent="0.2">
      <c r="A134" s="16"/>
      <c r="C134" s="16"/>
      <c r="D134" s="16"/>
      <c r="E134" s="17"/>
      <c r="F134" s="17"/>
      <c r="G134" s="17"/>
      <c r="H134" s="17"/>
      <c r="I134" s="16"/>
      <c r="J134" s="16"/>
      <c r="K134" s="16"/>
    </row>
    <row r="135" spans="1:11" x14ac:dyDescent="0.2">
      <c r="A135" s="16"/>
      <c r="C135" s="16"/>
      <c r="D135" s="16"/>
      <c r="E135" s="17"/>
      <c r="F135" s="16"/>
      <c r="G135" s="16"/>
      <c r="H135" s="16"/>
      <c r="I135" s="16"/>
      <c r="J135" s="16"/>
      <c r="K135" s="16"/>
    </row>
    <row r="136" spans="1:11" x14ac:dyDescent="0.2">
      <c r="A136" s="16"/>
      <c r="C136" s="16"/>
      <c r="D136" s="16"/>
      <c r="E136" s="16"/>
      <c r="F136" s="16"/>
      <c r="G136" s="16"/>
      <c r="H136" s="16"/>
      <c r="I136" s="16"/>
      <c r="J136" s="16"/>
      <c r="K136" s="16"/>
    </row>
    <row r="137" spans="1:11" x14ac:dyDescent="0.2">
      <c r="A137" s="16"/>
      <c r="C137" s="16"/>
      <c r="D137" s="16"/>
      <c r="E137" s="16"/>
      <c r="F137" s="16"/>
      <c r="G137" s="16"/>
      <c r="H137" s="16"/>
      <c r="I137" s="16"/>
      <c r="J137" s="16"/>
      <c r="K137" s="16"/>
    </row>
    <row r="138" spans="1:11" x14ac:dyDescent="0.2">
      <c r="A138" s="16"/>
      <c r="C138" s="16"/>
      <c r="D138" s="16"/>
      <c r="E138" s="17"/>
      <c r="F138" s="17"/>
      <c r="G138" s="17"/>
      <c r="H138" s="17"/>
      <c r="I138" s="16"/>
      <c r="J138" s="16"/>
      <c r="K138" s="16"/>
    </row>
    <row r="139" spans="1:11" x14ac:dyDescent="0.2">
      <c r="A139" s="16"/>
      <c r="C139" s="16"/>
      <c r="D139" s="16"/>
      <c r="E139" s="17"/>
      <c r="F139" s="17"/>
      <c r="G139" s="17"/>
      <c r="H139" s="17"/>
      <c r="I139" s="16"/>
      <c r="J139" s="16"/>
      <c r="K139" s="16"/>
    </row>
    <row r="140" spans="1:11" x14ac:dyDescent="0.2">
      <c r="A140" s="16"/>
      <c r="C140" s="16"/>
      <c r="D140" s="16"/>
      <c r="E140" s="17"/>
      <c r="F140" s="17"/>
      <c r="G140" s="17"/>
      <c r="H140" s="17"/>
      <c r="I140" s="16"/>
      <c r="J140" s="16"/>
      <c r="K140" s="16"/>
    </row>
    <row r="141" spans="1:11" x14ac:dyDescent="0.2">
      <c r="A141" s="16"/>
      <c r="C141" s="16"/>
      <c r="D141" s="16"/>
      <c r="E141" s="17"/>
      <c r="F141" s="17"/>
      <c r="G141" s="17"/>
      <c r="H141" s="17"/>
      <c r="I141" s="16"/>
      <c r="J141" s="16"/>
      <c r="K141" s="16"/>
    </row>
    <row r="142" spans="1:11" x14ac:dyDescent="0.2">
      <c r="A142" s="16"/>
      <c r="C142" s="16"/>
      <c r="D142" s="16"/>
      <c r="E142" s="17"/>
      <c r="F142" s="17"/>
      <c r="G142" s="17"/>
      <c r="H142" s="17"/>
      <c r="I142" s="16"/>
      <c r="J142" s="16"/>
      <c r="K142" s="16"/>
    </row>
    <row r="143" spans="1:11" x14ac:dyDescent="0.2">
      <c r="A143" s="16"/>
      <c r="C143" s="16"/>
      <c r="D143" s="16"/>
      <c r="E143" s="17"/>
      <c r="F143" s="17"/>
      <c r="G143" s="17"/>
      <c r="H143" s="17"/>
      <c r="I143" s="16"/>
      <c r="J143" s="16"/>
      <c r="K143" s="16"/>
    </row>
    <row r="144" spans="1:11" x14ac:dyDescent="0.2">
      <c r="A144" s="16"/>
      <c r="C144" s="16"/>
      <c r="D144" s="16"/>
      <c r="E144" s="16"/>
      <c r="F144" s="16"/>
      <c r="G144" s="17"/>
      <c r="H144" s="17"/>
      <c r="I144" s="16"/>
      <c r="J144" s="16"/>
      <c r="K144" s="16"/>
    </row>
    <row r="145" spans="1:11" x14ac:dyDescent="0.2">
      <c r="A145" s="16"/>
      <c r="C145" s="16"/>
      <c r="D145" s="16"/>
      <c r="E145" s="16"/>
      <c r="F145" s="16"/>
      <c r="G145" s="16"/>
      <c r="H145" s="16"/>
      <c r="I145" s="16"/>
      <c r="J145" s="16"/>
      <c r="K145" s="16"/>
    </row>
    <row r="146" spans="1:11" x14ac:dyDescent="0.2">
      <c r="A146" s="16"/>
      <c r="C146" s="16"/>
      <c r="D146" s="16"/>
      <c r="E146" s="16"/>
      <c r="F146" s="16"/>
      <c r="G146" s="16"/>
      <c r="H146" s="16"/>
      <c r="I146" s="16"/>
      <c r="J146" s="16"/>
      <c r="K146" s="16"/>
    </row>
    <row r="147" spans="1:11" x14ac:dyDescent="0.2">
      <c r="A147" s="16"/>
      <c r="C147" s="16"/>
      <c r="D147" s="16"/>
      <c r="E147" s="17"/>
      <c r="F147" s="17"/>
      <c r="G147" s="17"/>
      <c r="H147" s="17"/>
      <c r="I147" s="16"/>
      <c r="J147" s="16"/>
      <c r="K147" s="16"/>
    </row>
    <row r="148" spans="1:11" x14ac:dyDescent="0.2">
      <c r="A148" s="16"/>
      <c r="C148" s="16"/>
      <c r="D148" s="16"/>
      <c r="E148" s="17"/>
      <c r="F148" s="17"/>
      <c r="G148" s="17"/>
      <c r="H148" s="17"/>
      <c r="I148" s="16"/>
      <c r="J148" s="16"/>
      <c r="K148" s="16"/>
    </row>
    <row r="149" spans="1:11" x14ac:dyDescent="0.2">
      <c r="A149" s="16"/>
      <c r="C149" s="16"/>
      <c r="D149" s="16"/>
      <c r="E149" s="17"/>
      <c r="F149" s="17"/>
      <c r="G149" s="17"/>
      <c r="H149" s="17"/>
      <c r="I149" s="16"/>
      <c r="J149" s="16"/>
      <c r="K149" s="16"/>
    </row>
    <row r="150" spans="1:11" x14ac:dyDescent="0.2">
      <c r="A150" s="16"/>
      <c r="C150" s="16"/>
      <c r="D150" s="16"/>
      <c r="E150" s="17"/>
      <c r="F150" s="17"/>
      <c r="G150" s="17"/>
      <c r="H150" s="17"/>
      <c r="I150" s="16"/>
      <c r="J150" s="16"/>
      <c r="K150" s="16"/>
    </row>
    <row r="151" spans="1:11" x14ac:dyDescent="0.2">
      <c r="A151" s="16"/>
      <c r="C151" s="16"/>
      <c r="D151" s="16"/>
      <c r="E151" s="17"/>
      <c r="F151" s="17"/>
      <c r="G151" s="17"/>
      <c r="H151" s="17"/>
      <c r="I151" s="16"/>
      <c r="J151" s="16"/>
      <c r="K151" s="16"/>
    </row>
    <row r="152" spans="1:11" x14ac:dyDescent="0.2">
      <c r="A152" s="16"/>
      <c r="C152" s="16"/>
      <c r="D152" s="16"/>
      <c r="E152" s="17"/>
      <c r="F152" s="17"/>
      <c r="G152" s="17"/>
      <c r="H152" s="17"/>
      <c r="I152" s="16"/>
      <c r="J152" s="16"/>
      <c r="K152" s="16"/>
    </row>
    <row r="153" spans="1:11" x14ac:dyDescent="0.2">
      <c r="A153" s="16"/>
      <c r="C153" s="16"/>
      <c r="D153" s="16"/>
      <c r="E153" s="16"/>
      <c r="F153" s="16"/>
      <c r="G153" s="17"/>
      <c r="H153" s="17"/>
      <c r="I153" s="16"/>
      <c r="J153" s="16"/>
      <c r="K153" s="16"/>
    </row>
    <row r="154" spans="1:11" x14ac:dyDescent="0.2">
      <c r="A154" s="16"/>
      <c r="C154" s="16"/>
      <c r="D154" s="16"/>
      <c r="E154" s="16"/>
      <c r="F154" s="16"/>
      <c r="G154" s="17"/>
      <c r="H154" s="17"/>
      <c r="I154" s="16"/>
      <c r="J154" s="16"/>
      <c r="K154" s="16"/>
    </row>
    <row r="155" spans="1:11" x14ac:dyDescent="0.2">
      <c r="A155" s="16"/>
      <c r="C155" s="16"/>
      <c r="D155" s="16"/>
      <c r="E155" s="16"/>
      <c r="F155" s="16"/>
      <c r="G155" s="16"/>
      <c r="H155" s="16"/>
      <c r="I155" s="16"/>
      <c r="J155" s="16"/>
      <c r="K155" s="16"/>
    </row>
    <row r="156" spans="1:11" x14ac:dyDescent="0.2">
      <c r="A156" s="16"/>
      <c r="C156" s="16"/>
      <c r="D156" s="16"/>
      <c r="E156" s="16"/>
      <c r="F156" s="16"/>
      <c r="G156" s="16"/>
      <c r="H156" s="16"/>
      <c r="I156" s="16"/>
      <c r="J156" s="16"/>
      <c r="K156" s="16"/>
    </row>
    <row r="157" spans="1:11" x14ac:dyDescent="0.2">
      <c r="A157" s="16"/>
      <c r="C157" s="16"/>
      <c r="D157" s="16"/>
      <c r="E157" s="16"/>
      <c r="F157" s="16"/>
      <c r="G157" s="16"/>
      <c r="H157" s="16"/>
      <c r="I157" s="16"/>
      <c r="J157" s="16"/>
      <c r="K157" s="16"/>
    </row>
    <row r="158" spans="1:11" x14ac:dyDescent="0.2">
      <c r="A158" s="16"/>
      <c r="C158" s="16"/>
      <c r="D158" s="16"/>
      <c r="E158" s="16"/>
      <c r="F158" s="16"/>
      <c r="G158" s="16"/>
      <c r="H158" s="16"/>
      <c r="I158" s="16"/>
      <c r="J158" s="16"/>
      <c r="K158" s="16"/>
    </row>
    <row r="159" spans="1:11" x14ac:dyDescent="0.2">
      <c r="A159" s="16"/>
      <c r="C159" s="16"/>
      <c r="D159" s="16"/>
      <c r="E159" s="16"/>
      <c r="F159" s="16"/>
      <c r="G159" s="16"/>
      <c r="H159" s="16"/>
      <c r="I159" s="16"/>
      <c r="J159" s="16"/>
      <c r="K159" s="16"/>
    </row>
    <row r="160" spans="1:11" x14ac:dyDescent="0.2">
      <c r="A160" s="16"/>
      <c r="C160" s="16"/>
      <c r="D160" s="16"/>
      <c r="E160" s="16"/>
      <c r="F160" s="16"/>
      <c r="G160" s="16"/>
      <c r="H160" s="16"/>
      <c r="I160" s="16"/>
      <c r="J160" s="16"/>
      <c r="K160" s="16"/>
    </row>
    <row r="161" spans="1:11" x14ac:dyDescent="0.2">
      <c r="A161" s="16"/>
      <c r="C161" s="16"/>
      <c r="D161" s="16"/>
      <c r="E161" s="16"/>
      <c r="F161" s="16"/>
      <c r="G161" s="16"/>
      <c r="H161" s="16"/>
      <c r="I161" s="16"/>
      <c r="J161" s="16"/>
      <c r="K161" s="16"/>
    </row>
    <row r="162" spans="1:11" x14ac:dyDescent="0.2">
      <c r="A162" s="16"/>
      <c r="C162" s="16"/>
      <c r="D162" s="16"/>
      <c r="E162" s="16"/>
      <c r="F162" s="16"/>
      <c r="G162" s="16"/>
      <c r="H162" s="16"/>
      <c r="I162" s="16"/>
      <c r="J162" s="16"/>
      <c r="K162" s="16"/>
    </row>
    <row r="163" spans="1:11" x14ac:dyDescent="0.2">
      <c r="A163" s="16"/>
      <c r="C163" s="16"/>
      <c r="D163" s="16"/>
      <c r="E163" s="16"/>
      <c r="F163" s="16"/>
      <c r="G163" s="16"/>
      <c r="H163" s="16"/>
      <c r="I163" s="16"/>
      <c r="J163" s="16"/>
      <c r="K163" s="16"/>
    </row>
    <row r="164" spans="1:11" x14ac:dyDescent="0.2">
      <c r="A164" s="16"/>
      <c r="C164" s="16"/>
      <c r="D164" s="16"/>
      <c r="E164" s="16"/>
      <c r="F164" s="16"/>
      <c r="G164" s="16"/>
      <c r="H164" s="16"/>
      <c r="I164" s="16"/>
      <c r="J164" s="16"/>
      <c r="K164" s="16"/>
    </row>
    <row r="165" spans="1:11" x14ac:dyDescent="0.2">
      <c r="A165" s="16"/>
      <c r="C165" s="16"/>
      <c r="D165" s="16"/>
      <c r="E165" s="16"/>
      <c r="F165" s="16"/>
      <c r="G165" s="16"/>
      <c r="H165" s="16"/>
      <c r="I165" s="16"/>
      <c r="J165" s="16"/>
      <c r="K165" s="16"/>
    </row>
    <row r="166" spans="1:11" x14ac:dyDescent="0.2">
      <c r="A166" s="16"/>
      <c r="C166" s="16"/>
      <c r="D166" s="16"/>
      <c r="E166" s="16"/>
      <c r="F166" s="16"/>
      <c r="G166" s="16"/>
      <c r="H166" s="16"/>
      <c r="I166" s="16"/>
      <c r="J166" s="16"/>
      <c r="K166" s="16"/>
    </row>
    <row r="167" spans="1:11" x14ac:dyDescent="0.2">
      <c r="A167" s="16"/>
      <c r="C167" s="16"/>
      <c r="D167" s="16"/>
      <c r="E167" s="16"/>
      <c r="F167" s="16"/>
      <c r="G167" s="16"/>
      <c r="H167" s="16"/>
      <c r="I167" s="16"/>
      <c r="J167" s="16"/>
      <c r="K167" s="16"/>
    </row>
    <row r="168" spans="1:11" x14ac:dyDescent="0.2">
      <c r="A168" s="16"/>
      <c r="C168" s="16"/>
      <c r="D168" s="16"/>
      <c r="E168" s="16"/>
      <c r="F168" s="16"/>
      <c r="G168" s="16"/>
      <c r="H168" s="16"/>
      <c r="I168" s="16"/>
      <c r="J168" s="16"/>
      <c r="K168" s="16"/>
    </row>
    <row r="169" spans="1:11" x14ac:dyDescent="0.2">
      <c r="A169" s="16"/>
      <c r="C169" s="16"/>
      <c r="D169" s="16"/>
      <c r="E169" s="16"/>
      <c r="F169" s="16"/>
      <c r="G169" s="16"/>
      <c r="H169" s="16"/>
      <c r="I169" s="16"/>
      <c r="J169" s="16"/>
      <c r="K169" s="16"/>
    </row>
    <row r="170" spans="1:11" x14ac:dyDescent="0.2">
      <c r="A170" s="16"/>
      <c r="C170" s="16"/>
      <c r="D170" s="16"/>
      <c r="E170" s="16"/>
      <c r="F170" s="16"/>
      <c r="G170" s="16"/>
      <c r="H170" s="16"/>
      <c r="I170" s="16"/>
      <c r="J170" s="16"/>
      <c r="K170" s="16"/>
    </row>
    <row r="171" spans="1:11" x14ac:dyDescent="0.2">
      <c r="A171" s="16"/>
      <c r="C171" s="16"/>
      <c r="D171" s="16"/>
      <c r="E171" s="16"/>
      <c r="F171" s="16"/>
      <c r="G171" s="16"/>
      <c r="H171" s="16"/>
      <c r="I171" s="16"/>
      <c r="J171" s="16"/>
      <c r="K171" s="16"/>
    </row>
    <row r="172" spans="1:11" x14ac:dyDescent="0.2">
      <c r="A172" s="16"/>
      <c r="C172" s="16"/>
      <c r="D172" s="16"/>
      <c r="E172" s="16"/>
      <c r="F172" s="16"/>
      <c r="G172" s="16"/>
      <c r="H172" s="16"/>
      <c r="I172" s="16"/>
      <c r="J172" s="16"/>
      <c r="K172" s="16"/>
    </row>
    <row r="173" spans="1:11" x14ac:dyDescent="0.2">
      <c r="A173" s="16"/>
      <c r="C173" s="16"/>
      <c r="D173" s="16"/>
      <c r="E173" s="16"/>
      <c r="F173" s="16"/>
      <c r="G173" s="16"/>
      <c r="H173" s="16"/>
      <c r="I173" s="16"/>
      <c r="J173" s="16"/>
      <c r="K173" s="16"/>
    </row>
    <row r="174" spans="1:11" x14ac:dyDescent="0.2">
      <c r="A174" s="16"/>
      <c r="C174" s="16"/>
      <c r="D174" s="16"/>
      <c r="E174" s="16"/>
      <c r="F174" s="16"/>
      <c r="G174" s="16"/>
      <c r="H174" s="16"/>
      <c r="I174" s="16"/>
      <c r="J174" s="16"/>
      <c r="K174" s="16"/>
    </row>
    <row r="175" spans="1:11" x14ac:dyDescent="0.2">
      <c r="A175" s="16"/>
      <c r="C175" s="16"/>
      <c r="D175" s="16"/>
      <c r="E175" s="16"/>
      <c r="F175" s="16"/>
      <c r="G175" s="16"/>
      <c r="H175" s="16"/>
      <c r="I175" s="16"/>
      <c r="J175" s="16"/>
      <c r="K175" s="16"/>
    </row>
    <row r="176" spans="1:11" x14ac:dyDescent="0.2">
      <c r="A176" s="16"/>
      <c r="C176" s="16"/>
      <c r="D176" s="16"/>
      <c r="E176" s="16"/>
      <c r="F176" s="16"/>
      <c r="G176" s="16"/>
      <c r="H176" s="16"/>
      <c r="I176" s="16"/>
      <c r="J176" s="16"/>
      <c r="K176" s="16"/>
    </row>
    <row r="177" spans="1:11" x14ac:dyDescent="0.2">
      <c r="A177" s="16"/>
      <c r="C177" s="16"/>
      <c r="D177" s="16"/>
      <c r="E177" s="16"/>
      <c r="F177" s="16"/>
      <c r="G177" s="16"/>
      <c r="H177" s="16"/>
      <c r="I177" s="16"/>
      <c r="J177" s="16"/>
      <c r="K177" s="16"/>
    </row>
    <row r="178" spans="1:11" x14ac:dyDescent="0.2">
      <c r="A178" s="16"/>
      <c r="C178" s="16"/>
      <c r="D178" s="16"/>
      <c r="E178" s="16"/>
      <c r="F178" s="16"/>
      <c r="G178" s="16"/>
      <c r="H178" s="16"/>
      <c r="I178" s="16"/>
      <c r="J178" s="16"/>
      <c r="K178" s="16"/>
    </row>
    <row r="179" spans="1:11" x14ac:dyDescent="0.2">
      <c r="A179" s="16"/>
      <c r="C179" s="16"/>
      <c r="D179" s="16"/>
      <c r="E179" s="16"/>
      <c r="F179" s="16"/>
      <c r="G179" s="16"/>
      <c r="H179" s="16"/>
      <c r="I179" s="16"/>
      <c r="J179" s="16"/>
      <c r="K179" s="16"/>
    </row>
    <row r="180" spans="1:11" x14ac:dyDescent="0.2">
      <c r="A180" s="16"/>
      <c r="C180" s="16"/>
      <c r="D180" s="16"/>
      <c r="E180" s="16"/>
      <c r="F180" s="16"/>
      <c r="G180" s="16"/>
      <c r="H180" s="16"/>
      <c r="I180" s="16"/>
      <c r="J180" s="16"/>
      <c r="K180" s="16"/>
    </row>
    <row r="181" spans="1:11" x14ac:dyDescent="0.2">
      <c r="A181" s="16"/>
      <c r="C181" s="16"/>
      <c r="D181" s="16"/>
      <c r="E181" s="16"/>
      <c r="F181" s="16"/>
      <c r="G181" s="16"/>
      <c r="H181" s="16"/>
      <c r="I181" s="16"/>
      <c r="J181" s="16"/>
      <c r="K181" s="16"/>
    </row>
    <row r="182" spans="1:11" x14ac:dyDescent="0.2">
      <c r="A182" s="16"/>
      <c r="C182" s="16"/>
      <c r="D182" s="16"/>
      <c r="E182" s="16"/>
      <c r="F182" s="16"/>
      <c r="G182" s="16"/>
      <c r="H182" s="16"/>
      <c r="I182" s="16"/>
      <c r="J182" s="16"/>
      <c r="K182" s="16"/>
    </row>
    <row r="183" spans="1:11" x14ac:dyDescent="0.2">
      <c r="A183" s="16"/>
      <c r="C183" s="16"/>
      <c r="D183" s="16"/>
      <c r="E183" s="16"/>
      <c r="F183" s="16"/>
      <c r="G183" s="16"/>
      <c r="H183" s="16"/>
      <c r="I183" s="16"/>
      <c r="J183" s="16"/>
      <c r="K183" s="16"/>
    </row>
    <row r="184" spans="1:11" x14ac:dyDescent="0.2">
      <c r="A184" s="16"/>
      <c r="C184" s="16"/>
      <c r="D184" s="16"/>
      <c r="E184" s="16"/>
      <c r="F184" s="16"/>
      <c r="G184" s="16"/>
      <c r="H184" s="16"/>
      <c r="I184" s="16"/>
      <c r="J184" s="16"/>
      <c r="K184" s="16"/>
    </row>
    <row r="185" spans="1:11" x14ac:dyDescent="0.2">
      <c r="A185" s="16"/>
      <c r="C185" s="16"/>
      <c r="D185" s="16"/>
      <c r="E185" s="16"/>
      <c r="F185" s="16"/>
      <c r="G185" s="16"/>
      <c r="H185" s="16"/>
      <c r="I185" s="16"/>
      <c r="J185" s="16"/>
      <c r="K185" s="16"/>
    </row>
    <row r="186" spans="1:11" x14ac:dyDescent="0.2">
      <c r="A186" s="16"/>
      <c r="C186" s="16"/>
      <c r="D186" s="16"/>
      <c r="E186" s="16"/>
      <c r="F186" s="16"/>
      <c r="G186" s="16"/>
      <c r="H186" s="16"/>
      <c r="I186" s="16"/>
      <c r="J186" s="16"/>
      <c r="K186" s="16"/>
    </row>
    <row r="187" spans="1:11" x14ac:dyDescent="0.2">
      <c r="A187" s="16"/>
      <c r="C187" s="16"/>
      <c r="D187" s="16"/>
      <c r="E187" s="16"/>
      <c r="F187" s="16"/>
      <c r="G187" s="16"/>
      <c r="H187" s="16"/>
      <c r="I187" s="16"/>
      <c r="J187" s="16"/>
      <c r="K187" s="16"/>
    </row>
    <row r="188" spans="1:11" x14ac:dyDescent="0.2">
      <c r="A188" s="16"/>
      <c r="C188" s="16"/>
      <c r="D188" s="16"/>
      <c r="E188" s="16"/>
      <c r="F188" s="16"/>
      <c r="G188" s="16"/>
      <c r="H188" s="16"/>
      <c r="I188" s="16"/>
      <c r="J188" s="16"/>
      <c r="K188" s="16"/>
    </row>
    <row r="189" spans="1:11" x14ac:dyDescent="0.2">
      <c r="A189" s="16"/>
      <c r="C189" s="16"/>
      <c r="D189" s="16"/>
      <c r="E189" s="16"/>
      <c r="F189" s="16"/>
      <c r="G189" s="16"/>
      <c r="H189" s="16"/>
      <c r="I189" s="16"/>
      <c r="J189" s="16"/>
      <c r="K189" s="16"/>
    </row>
    <row r="190" spans="1:11" x14ac:dyDescent="0.2">
      <c r="A190" s="16"/>
      <c r="C190" s="16"/>
      <c r="D190" s="16"/>
      <c r="E190" s="16"/>
      <c r="F190" s="16"/>
      <c r="G190" s="16"/>
      <c r="H190" s="16"/>
      <c r="I190" s="16"/>
      <c r="J190" s="16"/>
      <c r="K190" s="16"/>
    </row>
    <row r="191" spans="1:11" x14ac:dyDescent="0.2">
      <c r="A191" s="16"/>
      <c r="C191" s="16"/>
      <c r="D191" s="16"/>
      <c r="E191" s="16"/>
      <c r="F191" s="16"/>
      <c r="G191" s="16"/>
      <c r="H191" s="16"/>
      <c r="I191" s="16"/>
      <c r="J191" s="16"/>
      <c r="K191" s="16"/>
    </row>
    <row r="192" spans="1:11" x14ac:dyDescent="0.2">
      <c r="A192" s="16"/>
      <c r="C192" s="16"/>
      <c r="D192" s="16"/>
      <c r="E192" s="16"/>
      <c r="F192" s="16"/>
      <c r="G192" s="16"/>
      <c r="H192" s="16"/>
      <c r="I192" s="16"/>
      <c r="J192" s="16"/>
      <c r="K192" s="16"/>
    </row>
    <row r="193" spans="1:11" x14ac:dyDescent="0.2">
      <c r="A193" s="16"/>
      <c r="C193" s="16"/>
      <c r="D193" s="16"/>
      <c r="E193" s="16"/>
      <c r="F193" s="16"/>
      <c r="G193" s="16"/>
      <c r="H193" s="16"/>
      <c r="I193" s="16"/>
      <c r="J193" s="16"/>
      <c r="K193" s="16"/>
    </row>
    <row r="194" spans="1:11" x14ac:dyDescent="0.2">
      <c r="A194" s="16"/>
      <c r="C194" s="16"/>
      <c r="D194" s="16"/>
      <c r="E194" s="16"/>
      <c r="F194" s="16"/>
      <c r="G194" s="16"/>
      <c r="H194" s="16"/>
      <c r="I194" s="16"/>
      <c r="J194" s="16"/>
      <c r="K194" s="16"/>
    </row>
    <row r="195" spans="1:11" x14ac:dyDescent="0.2">
      <c r="A195" s="16"/>
      <c r="C195" s="16"/>
      <c r="D195" s="16"/>
      <c r="E195" s="16"/>
      <c r="F195" s="16"/>
      <c r="G195" s="16"/>
      <c r="H195" s="16"/>
      <c r="I195" s="16"/>
      <c r="J195" s="16"/>
      <c r="K195" s="16"/>
    </row>
    <row r="196" spans="1:11" x14ac:dyDescent="0.2">
      <c r="A196" s="16"/>
      <c r="C196" s="16"/>
      <c r="D196" s="16"/>
      <c r="E196" s="16"/>
      <c r="F196" s="16"/>
      <c r="G196" s="16"/>
      <c r="H196" s="16"/>
      <c r="I196" s="16"/>
      <c r="J196" s="16"/>
      <c r="K196" s="16"/>
    </row>
    <row r="197" spans="1:11" x14ac:dyDescent="0.2">
      <c r="A197" s="16"/>
      <c r="C197" s="16"/>
      <c r="D197" s="16"/>
      <c r="E197" s="16"/>
      <c r="F197" s="16"/>
      <c r="G197" s="16"/>
      <c r="H197" s="16"/>
      <c r="I197" s="16"/>
      <c r="J197" s="16"/>
      <c r="K197" s="16"/>
    </row>
    <row r="198" spans="1:11" x14ac:dyDescent="0.2">
      <c r="A198" s="16"/>
      <c r="C198" s="16"/>
      <c r="D198" s="16"/>
      <c r="E198" s="16"/>
      <c r="F198" s="16"/>
      <c r="G198" s="16"/>
      <c r="H198" s="16"/>
      <c r="I198" s="16"/>
      <c r="J198" s="16"/>
      <c r="K198" s="16"/>
    </row>
    <row r="199" spans="1:11" x14ac:dyDescent="0.2">
      <c r="A199" s="16"/>
      <c r="C199" s="16"/>
      <c r="D199" s="16"/>
      <c r="E199" s="16"/>
      <c r="F199" s="16"/>
      <c r="G199" s="16"/>
      <c r="H199" s="16"/>
      <c r="I199" s="16"/>
      <c r="J199" s="16"/>
      <c r="K199" s="16"/>
    </row>
    <row r="200" spans="1:11" x14ac:dyDescent="0.2">
      <c r="A200" s="16"/>
      <c r="C200" s="16"/>
      <c r="D200" s="16"/>
      <c r="E200" s="16"/>
      <c r="F200" s="16"/>
      <c r="G200" s="16"/>
      <c r="H200" s="16"/>
      <c r="I200" s="16"/>
      <c r="J200" s="16"/>
      <c r="K200" s="16"/>
    </row>
    <row r="201" spans="1:11" x14ac:dyDescent="0.2">
      <c r="A201" s="16"/>
      <c r="C201" s="16"/>
      <c r="D201" s="16"/>
      <c r="E201" s="16"/>
      <c r="F201" s="16"/>
      <c r="G201" s="16"/>
      <c r="H201" s="16"/>
      <c r="I201" s="16"/>
      <c r="J201" s="16"/>
      <c r="K201" s="16"/>
    </row>
    <row r="202" spans="1:11" x14ac:dyDescent="0.2">
      <c r="A202" s="16"/>
      <c r="C202" s="16"/>
      <c r="D202" s="16"/>
      <c r="E202" s="16"/>
      <c r="F202" s="16"/>
      <c r="G202" s="16"/>
      <c r="H202" s="16"/>
      <c r="I202" s="16"/>
      <c r="J202" s="16"/>
      <c r="K202" s="16"/>
    </row>
    <row r="203" spans="1:11" x14ac:dyDescent="0.2">
      <c r="A203" s="16"/>
      <c r="C203" s="16"/>
      <c r="D203" s="16"/>
      <c r="E203" s="16"/>
      <c r="F203" s="16"/>
      <c r="G203" s="16"/>
      <c r="H203" s="16"/>
      <c r="I203" s="16"/>
      <c r="J203" s="16"/>
      <c r="K203" s="16"/>
    </row>
    <row r="204" spans="1:11" x14ac:dyDescent="0.2">
      <c r="A204" s="16"/>
      <c r="C204" s="16"/>
      <c r="D204" s="16"/>
      <c r="E204" s="16"/>
      <c r="F204" s="16"/>
      <c r="G204" s="16"/>
      <c r="H204" s="16"/>
      <c r="I204" s="16"/>
      <c r="J204" s="16"/>
      <c r="K204" s="16"/>
    </row>
    <row r="205" spans="1:11" x14ac:dyDescent="0.2">
      <c r="A205" s="16"/>
      <c r="C205" s="16"/>
      <c r="D205" s="16"/>
      <c r="E205" s="16"/>
      <c r="F205" s="16"/>
      <c r="G205" s="16"/>
      <c r="H205" s="16"/>
      <c r="I205" s="16"/>
      <c r="J205" s="16"/>
      <c r="K205" s="16"/>
    </row>
    <row r="206" spans="1:11" x14ac:dyDescent="0.2">
      <c r="A206" s="16"/>
      <c r="C206" s="16"/>
      <c r="D206" s="16"/>
      <c r="E206" s="16"/>
      <c r="F206" s="16"/>
      <c r="G206" s="16"/>
      <c r="H206" s="16"/>
      <c r="I206" s="16"/>
      <c r="J206" s="16"/>
      <c r="K206" s="16"/>
    </row>
    <row r="207" spans="1:11" x14ac:dyDescent="0.2">
      <c r="A207" s="16"/>
      <c r="C207" s="16"/>
      <c r="D207" s="16"/>
      <c r="E207" s="16"/>
      <c r="F207" s="16"/>
      <c r="G207" s="16"/>
      <c r="H207" s="16"/>
      <c r="I207" s="16"/>
      <c r="J207" s="16"/>
      <c r="K207" s="16"/>
    </row>
    <row r="208" spans="1:11" x14ac:dyDescent="0.2">
      <c r="A208" s="16"/>
      <c r="C208" s="16"/>
      <c r="D208" s="16"/>
      <c r="E208" s="16"/>
      <c r="F208" s="16"/>
      <c r="G208" s="16"/>
      <c r="H208" s="16"/>
      <c r="I208" s="16"/>
      <c r="J208" s="16"/>
      <c r="K208" s="16"/>
    </row>
  </sheetData>
  <mergeCells count="25">
    <mergeCell ref="B9:C10"/>
    <mergeCell ref="D9:D12"/>
    <mergeCell ref="E9:K9"/>
    <mergeCell ref="E10:H10"/>
    <mergeCell ref="A1:K1"/>
    <mergeCell ref="A2:K2"/>
    <mergeCell ref="A3:K3"/>
    <mergeCell ref="A5:K5"/>
    <mergeCell ref="A6:K6"/>
    <mergeCell ref="A8:A12"/>
    <mergeCell ref="B8:K8"/>
    <mergeCell ref="I10:K10"/>
    <mergeCell ref="B11:B12"/>
    <mergeCell ref="C11:C12"/>
    <mergeCell ref="E11:E12"/>
    <mergeCell ref="F11:F12"/>
    <mergeCell ref="A100:K100"/>
    <mergeCell ref="A101:K101"/>
    <mergeCell ref="A102:K102"/>
    <mergeCell ref="G11:G12"/>
    <mergeCell ref="H11:H12"/>
    <mergeCell ref="K11:K12"/>
    <mergeCell ref="I11:I12"/>
    <mergeCell ref="J11:J12"/>
    <mergeCell ref="A98:K98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rowBreaks count="1" manualBreakCount="1">
    <brk id="59" max="12" man="1"/>
  </rowBreaks>
  <ignoredErrors>
    <ignoredError sqref="D54 D41:G41 D82 D69:E69 I69 I41 D28" formula="1"/>
    <ignoredError sqref="F69:G69 E79:E81 E78 E76:E7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CLASE ANUAL 2025</vt:lpstr>
      <vt:lpstr>'CLASE ANUAL 2025'!Títulos_a_imprimir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YAJAIRA ANTILLON</dc:creator>
  <cp:lastModifiedBy>DANIEL PREUDHOMME</cp:lastModifiedBy>
  <cp:lastPrinted>2026-02-11T16:26:44Z</cp:lastPrinted>
  <dcterms:created xsi:type="dcterms:W3CDTF">2019-02-12T15:37:11Z</dcterms:created>
  <dcterms:modified xsi:type="dcterms:W3CDTF">2026-02-11T16:30:08Z</dcterms:modified>
</cp:coreProperties>
</file>